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890" activeTab="4"/>
  </bookViews>
  <sheets>
    <sheet name="1 građ.instal. radovi" sheetId="1" r:id="rId1"/>
    <sheet name="2 uređenje interijera" sheetId="2" r:id="rId2"/>
    <sheet name="3 IT oprema" sheetId="3" r:id="rId3"/>
    <sheet name="4 STZ NOC-a" sheetId="4" r:id="rId4"/>
    <sheet name="rekapitulacija" sheetId="5" r:id="rId5"/>
  </sheets>
  <definedNames>
    <definedName name="_xlnm.Print_Area" localSheetId="0">'1 građ.instal. radovi'!$A$1:$G$54</definedName>
    <definedName name="_xlnm.Print_Area" localSheetId="1">'2 uređenje interijera'!$A$1:$G$18</definedName>
    <definedName name="_xlnm.Print_Area" localSheetId="2">'3 IT oprema'!$A$1:$G$37</definedName>
    <definedName name="_xlnm.Print_Area" localSheetId="3">'4 STZ NOC-a'!$A$1:$G$83</definedName>
    <definedName name="_xlnm.Print_Area" localSheetId="4">'rekapitulacija'!$A$1:$H$23</definedName>
    <definedName name="_xlnm.Print_Titles" localSheetId="0">'1 građ.instal. radovi'!$1:$1</definedName>
    <definedName name="_xlnm.Print_Titles" localSheetId="1">'2 uređenje interijera'!$1:$1</definedName>
    <definedName name="_xlnm.Print_Titles" localSheetId="2">'3 IT oprema'!$1:$1</definedName>
    <definedName name="_xlnm.Print_Titles" localSheetId="3">'4 STZ NOC-a'!$1:$1</definedName>
    <definedName name="_xlnm.Print_Titles" localSheetId="4">'rekapitulacija'!$1:$2</definedName>
  </definedNames>
  <calcPr fullCalcOnLoad="1"/>
</workbook>
</file>

<file path=xl/sharedStrings.xml><?xml version="1.0" encoding="utf-8"?>
<sst xmlns="http://schemas.openxmlformats.org/spreadsheetml/2006/main" count="460" uniqueCount="209">
  <si>
    <t>4.1</t>
  </si>
  <si>
    <t>4.2</t>
  </si>
  <si>
    <t>4.4</t>
  </si>
  <si>
    <t>4.3</t>
  </si>
  <si>
    <t xml:space="preserve">Programiranje rada mrežnih preklopnika, konfiguracija VLAN-ova putem VTP, konfiguracija IP adresa, podešavanje STP-a, izrada Access Control Listi i podešavanje sigurnosti na portovima.
</t>
  </si>
  <si>
    <t>UKUPNO IT INFRASTRUKTURA:</t>
  </si>
  <si>
    <t xml:space="preserve">Nabacivanje parica kabela na prespojni panel i spajanje na sabirnicu za uzemljenje i elementima za označavanje, s tiskanim ispisom oznaka i označavanjem prespojnog panela i svakog priključnog mjesta (oznake moraju biti otporne na prašinu i vlagu).
</t>
  </si>
  <si>
    <t xml:space="preserve">Ispitivanje instalacije strukturnog kabliranja sustava tehničke zaštite.
</t>
  </si>
  <si>
    <t>R.br.</t>
  </si>
  <si>
    <t>Opis</t>
  </si>
  <si>
    <t>Jedinica mjere</t>
  </si>
  <si>
    <t>Količina</t>
  </si>
  <si>
    <t>Jedinična cijena [kn]</t>
  </si>
  <si>
    <t>Ukupna cijena [kn]</t>
  </si>
  <si>
    <t>kom</t>
  </si>
  <si>
    <t>kpl</t>
  </si>
  <si>
    <t>m</t>
  </si>
  <si>
    <t>REKAPITULACIJA</t>
  </si>
  <si>
    <t>1.1</t>
  </si>
  <si>
    <t>1.2</t>
  </si>
  <si>
    <t>1.3</t>
  </si>
  <si>
    <t>2.1</t>
  </si>
  <si>
    <t>3.1</t>
  </si>
  <si>
    <t>3.2</t>
  </si>
  <si>
    <t xml:space="preserve">Dobava, isporuka i ugradnja plastičnih negorivih samogasivih savitljivih CSS 32 cijevi sa svim montažnim i spojnim priborom i materijalom. 
</t>
  </si>
  <si>
    <t xml:space="preserve">kpl </t>
  </si>
  <si>
    <t xml:space="preserve">Sitni nespecificirani spojni i montažni materijal.
</t>
  </si>
  <si>
    <t>Demontaže i rušenja</t>
  </si>
  <si>
    <r>
      <t>m</t>
    </r>
    <r>
      <rPr>
        <vertAlign val="superscript"/>
        <sz val="8"/>
        <color indexed="8"/>
        <rFont val="Arial"/>
        <family val="2"/>
      </rPr>
      <t>2</t>
    </r>
  </si>
  <si>
    <t>UKUPNO GRAĐEVINSKO INSTALATERSKI RADOVI - DEMONTAŽE I RUŠENJA:</t>
  </si>
  <si>
    <t>UKUPNO GRAĐEVINSKO INSTALATERSKI RADOVI - MONTAŽERSKI RADOVI:</t>
  </si>
  <si>
    <t>1.4</t>
  </si>
  <si>
    <t>Ličilački radovi</t>
  </si>
  <si>
    <t>UKUPNO GRAĐEVINSKO INSTALATERSKI RADOVI - LIČILAČKI RADOVI:</t>
  </si>
  <si>
    <t xml:space="preserve">Dobava, isporuka i ugradnja kabel vodilice slijedećih karakteristika:
• 19", 
• 40x40 mm prsten,
• dvostruka 1HU.
</t>
  </si>
  <si>
    <t>Oprema</t>
  </si>
  <si>
    <t>Instalacije</t>
  </si>
  <si>
    <t>Radovi</t>
  </si>
  <si>
    <t>_</t>
  </si>
  <si>
    <t>Građevinsko instalaterski radovi</t>
  </si>
  <si>
    <t>UKUPNO GRAĐEVINSKO INSTALATERSKI RADOVI:</t>
  </si>
  <si>
    <t xml:space="preserve"> ---</t>
  </si>
  <si>
    <t>č/d</t>
  </si>
  <si>
    <t>h</t>
  </si>
  <si>
    <t xml:space="preserve">Dobava, isporuka, ugradnja i spajanje RJ45/RJ45 F/FTP Cat.5e prespojnih (patch) kabela dužine 2m za vezu između portova prespojnih panela i portova komunikacijske opreme:
• oklopljeni,
• Cat.5e, prema normi ISO/IEC IS11801.
</t>
  </si>
  <si>
    <t>Uređenje interijera</t>
  </si>
  <si>
    <t>IT oprema i radovi</t>
  </si>
  <si>
    <t>Oprema i ugradnja</t>
  </si>
  <si>
    <t>Ukupno oprema i ugradnja IT opreme:</t>
  </si>
  <si>
    <t>Ukupno IT radovi:</t>
  </si>
  <si>
    <t xml:space="preserve">Dobava, isporuka, ugradnja i spajanje 19" FTP Cat.5e prespojnog panela s 24 RJ45 priključaka, visine 1HU.
</t>
  </si>
  <si>
    <t xml:space="preserve">Radovi na rack ormaru tehničke zaštite:
• komplet sa svim potrebnim montažnim radovima i materijalom,
• potrebni materijali i radovi za izvedbu uzemljenja, odnosno izjednačenja potencijala,
• osiguranje napajanja aktivne opreme i ventilacije.
</t>
  </si>
  <si>
    <t>Elektro instalaterski radovi</t>
  </si>
  <si>
    <t>UKUPNO RADOVI - Elektro instalaterski radovi:</t>
  </si>
  <si>
    <t>UKUPNO UREĐENJE INTERIJERA:</t>
  </si>
  <si>
    <t xml:space="preserve">Dobava, isporuka, ugradnja i spajanje pisača slijedećih tehničkih karakteristika:
• Tip: InkJet
• Brzina ispisa:
- c/b: 15ipm
- boja: 10ipm
• Rezolucija ispisa: do 9600 x 2400dpi 
• Vrste papira: A4, A5, B5, 20 x 25cm, 10 x 15cm, 13 x 18cm
• Ulazna ladica: 125stranica
• Izlazna ladica: 20stranica
• Tinte: PGI-550PGBK, CLI-551BK, CLI-551C, CLI-551M, CLI-551Y
• Potrošnja: 24W
• OS kompatibilnost: Windows XP, Vista, 7, 8, Mac OS X
• Sučelje: USB 2.0, WiFi
• Razina buke: 44,4dB
• Dimenzije: 451 x 128 x 368mm
• Težina: 6,6kg
</t>
  </si>
  <si>
    <r>
      <t>Dobava, isporuka, polaganje i uvlačenje sigurnosnog kabela za napajanje bez halogena: 
NHXMH 3x1,5 mm</t>
    </r>
    <r>
      <rPr>
        <vertAlign val="superscript"/>
        <sz val="8"/>
        <rFont val="Arial"/>
        <family val="2"/>
      </rPr>
      <t>2</t>
    </r>
    <r>
      <rPr>
        <sz val="8"/>
        <rFont val="Arial"/>
        <family val="2"/>
      </rPr>
      <t xml:space="preserve">. 
</t>
    </r>
  </si>
  <si>
    <t xml:space="preserve">Obilježavanje vodova u skladu sa projektnom dokumentacijom.
 </t>
  </si>
  <si>
    <t xml:space="preserve">Ispitivanje instalacije , izolacije i propusnosti linija strukturnog kabliranja sustava tehničke zaštite.
</t>
  </si>
  <si>
    <t xml:space="preserve">Građevinski proboji zidova potrebni za izvođenje instalacija, komplet s potrebnim materijalom i radovima za odgovarajuću obradu proboja radi zaštite kabela od oštećenja, provlačenje plastičnih zaštitnih cijevi i sl.
</t>
  </si>
  <si>
    <t xml:space="preserve">Izrada projekta izvedenog stanja
• 3 primjerka na papiru,
• 1 primjerak u elektroničkom obliku na CDR mediju. 
Dokumentacija mora sadržavati osim osnovnih podataka i obavezno sljedeće podloge: opise svih ugrađenih uređaja sa opisima funkcija, sheme uređaja, sve nacrte izvedenog stanja, sve sheme spajanja i principijelne sheme, nacrte razvoda napajanja sa jednopolnim shemama, upute za rad i održavanje. Kompletnu originalnu dokumentaciju svakog uređaja sa instalacijskim, programskim i inženjerskim uputama. 
</t>
  </si>
  <si>
    <t xml:space="preserve">Puštanje u rad sustava do pune funkcionalnosti što podrazumijeva samostalno puštanje u rad uz provjeru svih funkcije upravljanja, bez naručitelja, odnosno osoblja za opsluživanje. 
</t>
  </si>
  <si>
    <t>Montažerski, zidarski i keramičarski radovi</t>
  </si>
  <si>
    <t>Bravarski radovi</t>
  </si>
  <si>
    <t>1.5</t>
  </si>
  <si>
    <t xml:space="preserve">Dobava, isporuka i ugradnja uredskog stolca za rad 24/7/365 slijedećih tehničkih karakteristika:
• s autolift synchro mehanizmom, 
• tilting u 3 točke s automatskom regulacijom tenzije, 
• kut između sjedala i naslona max.120°,
• regulacija visine sjedala od 42-53 cm,
• regulacija dubine sjedala 6 cm, 
• vertikalna regulacija lumbalne potpore 6 cm,
•rukonasloni regulirajući 4D: u visinu 10 cm, u širinu 2x2,5 cm, u dubinu 5 cm, rotiranje 2x15°, 
• meka površina rukonaslona,
• baza polirani aluminij, 
• dupli meki kotači za tvrde podove,
• visina naslona: 60 cm,
• širina sjedala: 49 cm, s rukonaslonima: 66cm; 
• dubina sjedala. 43 cm, s rukonaslonima: 60 cm;
• naslon mreža crno, 
• sjedalo pjena 5 cm tapecirano tkaninom 
• 100% vuna sive boje bez ljepljenja; 
• plastični dijelovi crni otporni na grebanje i abraziju, 
• svi materijali reciklirajući. 
NAPOMENA: Za stolce osigurati minimalno jamstvo 5 godina.
</t>
  </si>
  <si>
    <t>kpl.</t>
  </si>
  <si>
    <t xml:space="preserve">Dobava, isporuka, ugradnja i spajanje 19"  prespojnog panela s dvostrukim konektorima za spajanje svjetlovodnih kabela, visine 1HU, 12 priključka. Komplet sa splice kazetom, pigtailovima i štitnikom zavara.
</t>
  </si>
  <si>
    <t xml:space="preserve">Dobava i montaža u postavljeni parapetni kanal šuko priključnica:
- dvostruka schuko priključnica 16A, 230V zelena komplet sa ugradnom kutijom
Komplet sa svim montažnim i spojnim priborom i materijalom.
</t>
  </si>
  <si>
    <t xml:space="preserve">Dobava i montaža u postavljeni parapetni kanal telekomunikacijskih priključnica:
- dvostruki kit komplet sa priključnim modulima RJ45 cat 6 i ugradnom kutijom
Komplet sa svim montažnim i spojnim priborom i materijalom.
</t>
  </si>
  <si>
    <t xml:space="preserve">Dobava, isporuka, ugradnja i spajanje upravljačke tipkovnice sustava videonadzora za upravljanje PTZ kamerama. Upravljačka tipkovnica mora zadovoljavat slijedeće tehničke karakteristike:
• modularna tipkovnica koja se sastoji od upravljačke palice, tipkovnice i multifunkcijske tipke,
• mogućnost upravljanja po X i Y osi sa okretnim dijelom upravljačke palice za uvećavanje kadra (zoom),
• minimalno 12 programibilnih tipki za direktno upravljanje,
• predefiniranim pozicijama kamera te pokretanje izvršnih funkcija u programskoj aplikaciji video nadzora,
• USB sučelje za spoj na klijentsko računalo.
</t>
  </si>
  <si>
    <t xml:space="preserve">Dobava, isporuka, polaganje i uvlačenje svjetlovodnog višemodnog kabela s četiri niti 
• 4x 50/125
</t>
  </si>
  <si>
    <r>
      <t>Dobava, isporuka, polaganje i uvlačenje signalnog kabela: FTP 4x2x0,5mm</t>
    </r>
    <r>
      <rPr>
        <vertAlign val="superscript"/>
        <sz val="8"/>
        <rFont val="Arial"/>
        <family val="2"/>
      </rPr>
      <t>2</t>
    </r>
    <r>
      <rPr>
        <sz val="8"/>
        <rFont val="Arial"/>
        <family val="2"/>
      </rPr>
      <t xml:space="preserve"> cat.5e
</t>
    </r>
  </si>
  <si>
    <t>m2</t>
  </si>
  <si>
    <t xml:space="preserve">Dobava materijala i montaža protupožarnih akustičkih stropnih ploča. Obračun po m2.
</t>
  </si>
  <si>
    <t xml:space="preserve">Bojanje stropa bijelom disperzionom bojom u 2 premaza, uključivo dvokratno gletanje odgovarajućim kitom i sve potrebne prethodne radnje i pripreme podloge. U stavku uključeno bandažiranje i obrada svih spojeva zidova i stropova. 
</t>
  </si>
  <si>
    <t xml:space="preserve">Dobava, isporuka i ugradnja zidnih nosača za montažu LCD monitora video zida sljedećih karakteristika:
• ugradnja više horizontalnih nosača na jedan par horizontalnih vodilica radi brzog horizontalnog poravnavanja,
• milimetarsko podešavanje položaja monitora: dubine (minimalno +- 40 mm), visine (minimalno +-12 mm), horizontalnog pomaka i nagiba pojedinog monitora bez korištenja dodatnih alata,
• mogućnost brzog izvlačenja pojedinog monitora u videozidu povlačenjem izvedenih vezica sa donje ili bočnih strana videozida,
• mogućnost izvlačenja pojedinog monitora do 340 mm radi lakšeg servisiranja,
• jednostavna demontaža monitora sa nosača bez korištenja dodatnih alata,
• prikladan za dimenzije monitora 50"-80",
• nosivost pojedinog nosača do 65 kg.
NAPOMENA: Prilikom postavljanja radove je potrebno uskladiti sa izradom knauf pregrade kojom se oblaže zid na koji se postavljaju nosači.
</t>
  </si>
  <si>
    <t xml:space="preserve">Vođenje gradilišta:
• vođenje građevinskog dnevnika,
• izrada izvješća o statusu projekta,
• izrada izvanrednih izvještaja,
• upravljanje radnicima i vođenje brige u domeni zaštite na radu i zaštite od požara,
• koordinacija sa investitorom i nadzornim inženjerom,
• izrada privremenih i okončane situacije,
• vođenje knjige atesta i certifikata,
• izrada zapisnika i potvrde definirane Pravilnikom o uvjetima i načinu provedbe tehničke zaštite (NN 198/03) i Zakona o privatnoj zaštiti (NN 68/03, 31/10 i 139/10).
</t>
  </si>
  <si>
    <t xml:space="preserve"> -</t>
  </si>
  <si>
    <t xml:space="preserve">Primopredaja sustava korisniku s kompletnom atestnom dokumentacijom sukladno sa propisima Republike Hrvatske za svaki pojedini uređaj. Pod primopredajom se misli na već testiran sustav i njegovo probno puštanje u rad i predaju uređaja zajedno s naručiteljem odnosno osobljem za opsluživanje. Pri tome treba provjeriti sve funkcije upravljanja. Namještanje svih parametara, specifičnih za sustav kao i test funkcije svih komponenti uređaja i povezivanja uređaja.                                                                                                </t>
  </si>
  <si>
    <t xml:space="preserve">Dobava, isporuka, ugradnja i spajanje signalnog video kabela sa HDMI konektorima ukupne duljine do 5m. 
</t>
  </si>
  <si>
    <t xml:space="preserve">Instalacija operativnog sustava na klijentsko računalo sustava tehničke zaštite.
</t>
  </si>
  <si>
    <t xml:space="preserve">Instalacija operativnog sustava na server računalo 
</t>
  </si>
  <si>
    <t xml:space="preserve">Dobava, isporuka, ugradnja i spajanje SFP gigabitnog modula za spajanje multimodnog svjetlovodnog kabela na mrežni preklopnik kategorije 1000BASE-SX
• modul za prihvat LC konektora
• izvedba primopredajnika: SFP (''Small Form-factor 
  Pluggable'').
</t>
  </si>
  <si>
    <t xml:space="preserve">Demontaža postojećeg javljača požara te montaža nakon ugradnje novog stropa. 
</t>
  </si>
  <si>
    <t xml:space="preserve">Dobava, isporuka i ugradnja koša za smeće mrežaste strukture, crne boje, visine: 35cm i promjera: 28 cm. 
</t>
  </si>
  <si>
    <t xml:space="preserve">Dobava i isporuka vatrogasnog aparata pod stalnim tlakom opće namjene, punjen ABC prahom za gašenje početnih požara krutih tvari (drva, papira i sl.), zapaljivih 
tekućina i električnih aparata. </t>
  </si>
  <si>
    <t xml:space="preserve">Izrada pisanih uputa za rukovanje i održavanje sustavom NSOC-a.
Potrebno je isporučiti tri (3) kompletnih Sistemskih uputa za rukovanje i održavanje.
Pri tome na svakom primjerku mora se nalaziti:
• Jamstveni listovi uključujući brojeve telefona servisera i ostalih odgovornih osoba. 
• Komplet radnih uputa za svaki od sustava.
• Kompletne pojedinačne tvorničke upute. Sve upute moraju biti isprintane te nije dopušteno davanja istih na drugim medijima. 
</t>
  </si>
  <si>
    <t xml:space="preserve">Dobava, isporuka i ugradnja samostojeće vješalice sa stalkom za kišobrane, plastični dijelovi crni. 
</t>
  </si>
  <si>
    <t xml:space="preserve">Dobava, isporuka i ugradnja trakaste zavjese slijedećih karakteristika:
• širina trake: 127mm,
• lamele dvostruko impregnirane, antistatične i otporne na UV zrake,
• mehanizam na lanac,
• shantung platno,
• boja: siva,
• ukupna dužina: 215cm,
• visina: 200cm. 
</t>
  </si>
  <si>
    <t xml:space="preserve">Bojanje segmenata spuštenog akustičkog stropa u zoni ugradbene rasvjete disperzionom bojom u 2 premaza, uključivo dvokratno gletanje odgovarajućim kitom i sve potrebne prethodne radnje i pripreme podloge. Boja tipa Caparol Granit 35,  L65.C0.H0. U stavku uključeno bandažiranje i obrada svih spojeva. 
</t>
  </si>
  <si>
    <t xml:space="preserve">Zidarska pripomoć kod ugradbe alu ostakljenih stijena s kitanjem spojeva između betonske konstrukcije i okvira s trajnoelastičnim kitom.
</t>
  </si>
  <si>
    <t xml:space="preserve">Dobava i isporuka dvosjeda sa ukrasnim jastučićima. Izvedba u sivom štofu.
• dimenzije: 178x100x86 cm.
• materijal: tkanina
</t>
  </si>
  <si>
    <t xml:space="preserve">Dobava i isporuka stolice sa sjedalom i naslonom tapeciranim u crnu eko kožu; kromirani rukonasloni tapecirani eko kožom u crnoj boji; baza kromirana skija. 
</t>
  </si>
  <si>
    <t xml:space="preserve">Dobava i  isporuka radnog stola u prostor u sivoj boji. Radna ploča stola izrađena od iverala debljine 25 mm. Rubovi  kantirani  ABS rubnom trakom debljine 2 mm.  Metalne noge „T“ oblika plastificirane u sivu boju te povezane teleskopskom plastificiranom metalnom konzolom. Mogućnost provođenja kabela kroz konzolu te vrat noge.  Visina stola može se nivelirati pomoću ugrađenih nožica za nivelaciju.
• dimenzija 200x80x74
• komplet sa pokretnom kazetom.
</t>
  </si>
  <si>
    <t xml:space="preserve">Demontaža rasvjetnog tijela sa stropa. Odvoz materijala na gradski deponij.
</t>
  </si>
  <si>
    <t xml:space="preserve">Demontaža postojećeg prekidača rasvjetnog tijela. 
</t>
  </si>
  <si>
    <t xml:space="preserve">Dobava, montaža i spajanje ugradbene rasvjete u stropu unutar akustičkih ploča. (Dvostruka ugradbena rasvjeta okvirnih dimenzija 30x18x10cm u crnoj boji)
</t>
  </si>
  <si>
    <t xml:space="preserve">Dobava, isporuka materijala i montaža protupožarnih gipskartonskih ploča na zid kod videozida. Pregrada se sastoji od knauf čeličnih profila 7,5 cm  uz dvoslojno oblaganje gipskartonskim pločama debljine 12,5 mm. Vanjsku liniju obloge izravnati s okolnim zidom
Stavka uključuje i bandažiranje spojeva te gletanje i pripreme za ličenje.
NAPOMENA:
Prilikom izvedbe potrebno je voditi računa o stvarnim dimenzijama video zida.
</t>
  </si>
  <si>
    <t xml:space="preserve">Dobava, isporuka materijala i montaža protupožarnih gipskartonskih ploča za formiranje zida kod voditelja. Pregrada se sastoji od knauf čeličnih profila 7,5 cm  uz dvoslojno oblaganje gipskartonskim pločama debljine 12,5 mm. 
Stavka uključuje i bandažiranje spojeva te gletanje i pripreme za ličenje.
</t>
  </si>
  <si>
    <t xml:space="preserve">Dobava, isporuka materijala i montaža protupožarnih gipskartonskih ploča za formiranje pregradnog zida između sobe operatera i voditelja. Pregrada se sastoji od knauf čeličnih profila 7,5 cm  uz dvoslojno oblaganje gipskartonskim pločama debljine 12,5 mm. 
Stavka uključuje i bandažiranje spojeva te gletanje i pripreme za ličenje.
</t>
  </si>
  <si>
    <t xml:space="preserve">Bojanje zidova bijelom disperzionom bojom u 2 premaza. Uključivo dvokratno gletanje odgovarajućim kitom i sve potrebne prethodne radnje i pripreme podloge. U stavku uključeno bandažiranje i obrada svih spojeva zidova međusobno kao i zidova i stropova.
NAPOMENA: Bojanje se odnosi na prostor SNOC i ured voditelja. </t>
  </si>
  <si>
    <t xml:space="preserve">Dobava i montaža u postojeći podni kanal telekomunikacijskih priključnica:
- dvostruki kit komplet sa priključnim modulima RJ45 cat 6 i ugradnom kutijom
Komplet sa svim montažnim i spojnim priborom i materijalom.
</t>
  </si>
  <si>
    <t xml:space="preserve">Dobava i montaža u postojeći podni kanal šuko priključnica:
- dvostruka schuko priključnica 16A, 230V zelena komplet sa ugradnom kutijom
Komplet sa svim montažnim i spojnim priborom i materijalom.
</t>
  </si>
  <si>
    <t xml:space="preserve">Dobava, isporuka i ugradnja inverterskog klima uređaja koji se sastoji od vanjskog rashladnog kondenzatorsko/kompresorskog uređaja, s 
mikroprocerskom regulacionom automatikom i elektronskim ekspanzijskim ventilom (toplinska pumpa), koja se sastoji od jedne vanjske jedinice i jedne unutarnje jedinice. Uređaj snage 3,5 kW hlađenja sa pripadajućim cjevovodom i odvodom kondenazata. 
</t>
  </si>
  <si>
    <t xml:space="preserve">Dobava, isporuka i ugradnja dvokrilnog ormara dimenzija 90x47x197cm, slijedećih karateristika:
• okvir ormara iveral sivo 18mm, 
• 4 polica iveral sivo 25mm, 
• top i pod ormara  iveral sivo 25mm, 
• par zaokretnih vrata i iveral sivo 18mm u donjem djelu i staklena vrata u gornjem dijelu,
• svi rubovi kantirani ABS rubnom trakom,
• leđa MDF 4 mm lakirani,
• nožice za regulaciju visine podesive iznutra.
</t>
  </si>
  <si>
    <t>Dobava, isporuka, ugradnja i spajanje samostojećeg ormara sustava tehničke zaštite slijedećih minimalnih traženih karakteristika:
• samostojeći,
• vanjskih dimenzija (ŠxD) 800x1000 mm,
• visina 42HU (HU=1,75”),
• staklena vrata s prednje strane s metalnim okvirom, bravicom i 3 ključa,
• zaključavanje svih stranica (prednje, bočne, zadnje),
• elementi za aktivno hlađenje (ventilacija s termoregulacijom),
• podnožje s ventilacijskim otvorima i elementima za niveliranje,
• uvođenje kabela s donje i gornje strane, poklopac s otvorima za ventilaciju,
• 19"-ne izvlačive police za smještaj opreme koja nije u rack-izvedbi,
• 2x6 shuko 230VAC/50Hz utičnih mjesta s prenaponskom zaštitom (surge protection) za napajanje aktivne komunikacijske opreme,
• instalacija uzemljenja (set kabela i šina za uzemljenje),
• fiksni jednostruki okvir za montažu 19"-ne rack-opreme,
• s elementima za montažu opreme (kavezne matice M6 i vijak M6 x 16mm) (200 kompleta po razdjelniku).</t>
  </si>
  <si>
    <t xml:space="preserve">Dobava, isporuka i ugradnja ormara dimenzija 90x47x75,7cm, slijedećih karateristika:
• okvir ormara iveral sivo 18mm, 
• 2x polica iveral sivo 25mm, 
• top i pod ormara iveral sivo 25mm, 
• par zaokretnih vrata s bravicom s 2 ključa iveral sivo18mm;
• svi rubovi kantirani ABS rubnom trakom; 
• leđa MDF 4 mm lakirani; 
• nožice za regulaciju visine podesive iznutra.
</t>
  </si>
  <si>
    <t xml:space="preserve">Dobava, isporuka, ugradnja i spajanje KVM preklopnika slijedećih karakteristika:
• za spajanje monitora, tipkovnice i miša na više računala, 
• 4 portni, 
• combo USB i PS2, 
• komplet s kablovima,
• ugradnja u rack ormar.
</t>
  </si>
  <si>
    <t xml:space="preserve">Dobava, isporuka, ugradnja i spajanje izvlačive 19" LCD konzole sa 15" TFT LCD monitorom i tipkovnicom sa touchpad-om. 
• visina 1HU
• rezolucija 1024x768, 75H
• dimenzije 600x447x48mm (dxšxv).
• ugradnja u rack ormar.
</t>
  </si>
  <si>
    <t xml:space="preserve">Dobava, isporuka, ugradnja i spajanje UPS uređaja, samostojeći kabinet, autonomije 30min slijedećih tehničkih karakteristika:
• snaga 15.000VA/13.500W
• ulazni napon 240/415Vac, tri faze
• izlazni napon 240/415Vac, tri faze
• komunikacija i nadzor: RS232 za lokalnu podršku
• 2 x X-slot za smještaj komunikacijskih kartica
• 2 ulaza za signale iz okoline
• 1 relejni kontakt
• 1 ulaz za iskljucenje u slucaju nužde
• autonomija pri 9000W 30min,
• samostojeći
• dimenzije: 1214 x 305 x 702 mm, masa: 280kg.
</t>
  </si>
  <si>
    <t xml:space="preserve">Dobava i isporuka plastičnog etuija za beskontaktne kartice opremljenog trakicom ili kopčom.
</t>
  </si>
  <si>
    <t xml:space="preserve">Dobava, isporuka, ugradnja i spajanje tipkala za deblokadu vrata slijedećih karakteristika:
• tipka za izlaz na inox ploči,
• tipka s natpisom ' IZLAZ ',
• NO i NC kontakti,
• dimenzije: 114x70x54 mm.
</t>
  </si>
  <si>
    <t xml:space="preserve">Dobava, isporuka, ugradnja i spajanje panik tipkala za izlaz u nuždi slijedećih karakteristika:
• priključne stezaljke za žice: 0,2 - 1,5mm²
• dvostruki kontakti – mogućnost spajanja na sustav protuprovalne zaštite,
• temperaturno područje rada: -25°C do +80°C,
• relativna vlažnost: &lt;95%,
• radni napon: 12 - 250V,
• dimenzije: 120x120x30mm,
• zeleno kućište,
• masa: 250g,
• mehanička zaštita kućišta: IP 43.
</t>
  </si>
  <si>
    <t xml:space="preserve">Izrada različitih planova aktivnosti (tekstualne poruke) za prikaz naredbi postupanja operaterima u glavnom integracijskom softveru. Tekstualne poruke za sustav kontrole pristupa, sustav za prijem, obradu i prikaz alarmnih podataka, sustav videonadzorne zaštite.
</t>
  </si>
  <si>
    <t xml:space="preserve">Izrada stand-by (zoom) prikaze na ekranima uslijed nastanka alarmnog događaja. 
</t>
  </si>
  <si>
    <t xml:space="preserve">Izrada eskalacijskih procedura definiranih GIS modulom za eskaliranje. Izrada eskalacijskih procedura u slučaju ne prihvaćanja alarma. 
</t>
  </si>
  <si>
    <t xml:space="preserve">Izrada mape sa objektima ZGH-a u GIS prikazu. Kreiranje elemenata sustava tehničke zaštite u mapi (više razina layout-a za svaki sustav zasebno i za svaki objekt zasebno)
NAPOMENA:
Izvođač u sklopu ove aktivnosti mora obućiti operatere NSOC-a za unošenje novih udaljenih lokacija.
</t>
  </si>
  <si>
    <t xml:space="preserve">Podešavanje IP alarmnog prijamnika i integracija na softver za IP komunikaciju, uspostava komunikacije sa udaljenim lokacijama, uspostava komunikacije sa novim serverom za obradu i prihvat alarma.
</t>
  </si>
  <si>
    <t>UKUPNO GRAĐEVINSKO INSTALATERSKI RADOVI - BRAVARSKI RADOVI:</t>
  </si>
  <si>
    <r>
      <t xml:space="preserve">Dobava, isporuka, ugradnja i spajanje mrežnog video transmitera za video zid slijedećih minimnalnih karakteristika:
• tehnologija softverski upravljanog video sadržaja putem ethernet mreže - SDVoE (Software Defined Video over Ethernet)
• jedan video ulaz: HDMI ili DisplayPort
• zaštita video sadržaja: HDCP 2.2
• minimalna rezolucija: 4096x2160, 60Hz 
• minimalno podržani formati kompresije: 8-bit 4:4:4, 10-bit 4:2:2, 10-bit i 12-bit 4:2:0
• podržan HDR, 3D and Deep Color pass through
• maksimalni bandwidth ulaznog video signala: 594 MHz
• audio ulaz: analog stereo, 3.5mm stereo mini-jack, 
• HDMI Embedded Audio: Multi-channel PCM, Dolby True HD, DTS-HD Master Audio
• ugrađeni portovi: serisjki RS-232, 9-PinD, do 115.2 k baud, 3.5mm stereo mini-jack, 3.5mm DC mini-jack, USB 2.0
• mrežno sučelje: 1000BaseT Ethernet, RJ45
• procesiranje video signala: bez kompresije, osim 4K/60 ulaznih fromata, uključeno 8-bit 4:4:4, 10-bit 4:2:2, 10-bit i 12-bit 4:2:0. 
• latencija: </t>
    </r>
    <r>
      <rPr>
        <i/>
        <sz val="8"/>
        <rFont val="Arial"/>
        <family val="2"/>
      </rPr>
      <t>zero-frame</t>
    </r>
    <r>
      <rPr>
        <sz val="8"/>
        <rFont val="Arial"/>
        <family val="2"/>
      </rPr>
      <t xml:space="preserve"> latencija, &lt; 100 mikrosekundi,
• mrežno sučelje za upravljanje i prijenos video sadržaja: 10G Ethernet, SFP+
• dodatno mrežno sučelje za kontrolu: 1000BaseT Ethernet, RJ45
• podržani protokoli minimalno: IP, TCP, UDP, IPv4, IGMPv2
• enkripcija sadržaja minimalno: AES 128-bit
• ugrađen modul: 10GBASE-SR SFP+ 850nm LCLC za OM3 ili OM4 multimodni optički kabel
• switching platform: </t>
    </r>
    <r>
      <rPr>
        <i/>
        <sz val="8"/>
        <rFont val="Arial"/>
        <family val="2"/>
      </rPr>
      <t>non-blocking</t>
    </r>
    <r>
      <rPr>
        <sz val="8"/>
        <rFont val="Arial"/>
        <family val="2"/>
      </rPr>
      <t xml:space="preserve"> 10GbE IGMPv2 multicast
• napajanje: 100 – 240 VAC, 50 – 60 Hz, potrošnja maksimalno 36W
• pouzdanost: MTBF &gt; 50,000 sati, MTTR &lt; 15 minuta
• zadovoljava norme: CE/FCC Class A, (EC) 2011/65/EU (RoHS); 2012/19/EU (WEEE) (EC) No. 1907/2006 (REACH)
</t>
    </r>
  </si>
  <si>
    <t xml:space="preserve">Dobava, isporuka, spajanje i ugradnja u server hard diska za pohranu podataka slijedećih minimalnih karakteristika:
• HDD 6TB Near Line SAS 512e
•  7200rpm
• 3.5"
</t>
  </si>
  <si>
    <t xml:space="preserve">Dobava, isporuka i spajanje profesionalnog LCD monitora slijedećih minimalnih tehničkih karakteristika:
• Veličina ekrana 25’’          
• Tehnologija ekrana:  LED, IPS
• Rezolucija minimalno: 2560 X 1440
• Aspect Ratio: 16:9 
• Veličina piksela [mm] 0.216 
• Svjetlina [cd/m²] 350
• Kontrast  1000:1 
• Kut gledanja: 178° horizontalno / 178° vertikalno 
• Vrijeme odziva: 5 ms
• Konekcije: 1xDVI-D, 1xDisplayPort, Mini Display, 1x HDMI, 4 x USB 3.0
</t>
  </si>
  <si>
    <t xml:space="preserve">Dobava, isporuka, ugradnja i spajanje mrežnog preklopnika s 24 10GB porta slijedećih tehničkih karakteristika:
• 24x 10GB, SFP+ porta,
• 1 Gigabitni modul sa 4 SFP Gigabit Ethernet porta,
• Layer 3 funkcionalnost,
• memorija: min. 2000 MB Flash memorija,
• interno preklapanje minimalno 800 Gbps,
• prosljeđivanje 32MB paketa: 250 Mbps,
• ugrađena podrška za 802.1q sa minimalno 4094 VLAN-ova,
• ugrađen 8-portni uplink modul, zahtjeva SFB ili SFP+ module
• konfiguracija do minimalno: 55k MAC adresa; 32k IGMP grupa i multicast ruta;
• podržano grupiranje switcheva u cluster,
• ugrađena podrška za QoS (802.1p),
• ugrađena podrška za RSTP (802.1w) i MSTP (802.1s),
• ugrađena podrška za ''dynamic port-based security''(802.1x),
• ugradnja u standardni 19” ormar, 1 HU,
• napajanje: 100VAC – 240VAC,
• snaga: max 750W,
• radna temperatura: 0°C do+ 40°C.
</t>
  </si>
  <si>
    <t xml:space="preserve">Dobava, isporuka, ugradnja i spajanje SFP+ 10GB modula za spajanje multimodnog svjetlovodnog kabela na mrežni preklopnik kategorije 10GB
• modul za prihvat dual LC/PC konektora
• izvedba primopredajnika: SFP (''Small Form-factor 
  Pluggable'').
</t>
  </si>
  <si>
    <t xml:space="preserve">Licenca za unos, prihvat i komunikaciju za 10 uređaja
</t>
  </si>
  <si>
    <t xml:space="preserve">Licenca za unos, prihvat i prikaz 1 objekata
</t>
  </si>
  <si>
    <t xml:space="preserve">Licenca za unos i korištenje korisnika
</t>
  </si>
  <si>
    <t xml:space="preserve">Modul serverske aplikacije za unos i prikaz tlocrta koji ima slijedeće karakteristike:
• prikaz mape sustava s vizualnom naznakom i zumiranjem elementa na kojem se javio alarm,
• pristup svakom elementu sustava preko njegove ikone na mapi,
• grafička navigacija omogućava hijerarhijsko prebacivanje među slojevima do mjesta prikazanog na mapi,
• grafički prikaz lokacije u BMP/JPG/PNG/GIF formatu sa definiranjem pozicija detektora, zoom prikazi (views) su predefinirani i prikazuju se u slučaju alarma, definirani zoom-ovi se automatski pridružuju kao sub-lokacije, grafički zoom prikaz koji podržava kontrolu svih layera i grafičke navigacije,
NAPOMENA: Modul se veže na modul Alarm Manager
</t>
  </si>
  <si>
    <t xml:space="preserve">Modul serverske aplikacije za prikaz i korištenje geografske mape koja ima slijedeće karakteristike:
• podržano učitavanje GIS prikaza za pregled kartičnih mapa,
• pristup svakom elementu sustava preko njegove ikone na mapi,
• prikaz mape sustava s vizualnom naznakom i zumiranjem elementa na kojem se javio alarm,
• interaktivne grafičke lokacije, mogućnost dohvata liste prošlih događaja za pojedinu lokaciju, npr. klikom miša na ikonu detektora na grafičkoj podlozi
</t>
  </si>
  <si>
    <t xml:space="preserve">Modul serverske aplikacije sustava kontrole pristupa koja ima slijedeće karakteristike:
• prikaz svih događaja u realnom vremenu,
• prikaz broja osoba u svakom nadziranom području,
• prikaz trenutne prisutnosti djelatnika,
• prikaz i upravljanje ovlastima kartica,
• konfiguracija ulazno/izlaznih točaka u svrhu spajanja sa drugim modulima
</t>
  </si>
  <si>
    <t xml:space="preserve">Dobava, isporuka i postavljanje logotipa Zagrebačkog holdinga na staklenu stijenu u sklopu ukrasne folije. Bijela pozadina logotipa. Dimenzije 150x50 cm.
</t>
  </si>
  <si>
    <t>Dobava, isporuka, ugradnja i spajanje svjetlovodnih prespojnih (patch) MM kabela sa dvije niti (engl. duplex)  50/125 µm dužine 30m s dvostrukim konektorima (LC)</t>
  </si>
  <si>
    <t>Dobava, isporuka, ugradnja i spajanje mrežnog preklopnika s 24 porta 10/100/1000 i 4 SFP uplinka slijedećih tehničkih karakteristika:
• 24 10/100/1000 porta,
• 1 Gigabitni modul sa 4 SFP Gigabit Ethernet porta,
• Layer 3 funkcionalnost,
• memorija: min. 64 MB Flash memorija, 256 MB DRAM,
• interno preklapanje minimalno 160 Gbps,
• prosljeđivanje 64b paketa: 65.5 Mpps,
• ugrađena podrška za 802.1q sa minimalno 1005 VLAN-ova,
• konfiguracija do minimalno: 12.000 MAC adresa; 1000 IGMP grupa i multicast ruta;
• ugrađena podrška za ''Weighted Random Early Detection'' (WRED),
• podržano grupiranje switcheva u cluster,
• ugrađena podrška za QoS (802.1p),
• ugrađena podrška za RSTP (802.1w) i MSTP (802.1s),
• ugrađena podrška za ''dynamic port-based security''(802.1x),
• ugradnja u standardni 19” ormar, 1 HU,
• napajanje: 100VAC – 240VAC,
• snaga: 350W,
• radna temperatura: -5°C do+ 45°C.
NAPOMENA: Potrebno je spojiti na LAN mrežu ZGH-a.</t>
  </si>
  <si>
    <t xml:space="preserve">Izrada, dobava, isporuka i ugradnja unutrašnjih ostakljenih aluminijskih stijena (staklarska stavka 1). Stijena se sastoji od fiksnih ostakljenih polja postavljenih u aluminijske profile s jednokrilnim zaokretnim vratima. Dimnezije staklene stijene 800x271cm, dimenzije jednokrilnih ostakljenih vrata 80x216cm. Stavka se ugrađuje sve do spuštenog stropa, a prethodno je obavezno izraditi gipskartonsku blendu u spuštenom stropu. Stavku izraditi od aluminijskih profila dimenzije 50x50 mm, završna obrada plastificiranjem u sivu boju (RAL 9011). Ostakljenje izvesti kaljenim staklom debljine 10 mm. Okov kugla-kugla, uključivo cilindar brava sa podizačem, podni odbojnik i podni hidraulički zatvarač. Oko vrata ugraditi akustičnu brtvu. 
Sve mjere kontrolirati u naravi. 
Jediničnom cijenom obuhvatiti sav osnovni, pomoćni, spojni i vezni materijal, okov, završnu obradu plastificiranjem te sav rad na izradi i ugradnji stavke do njene pune funkcionalnosti.
</t>
  </si>
  <si>
    <t xml:space="preserve">Izrada, dobava, isporuka i ugradnja unutrašnjih ostakljenih aluminijskih stijena (staklarska stavka 2). Stijena se sastoji od fiksnih ostakljenih polja postavljenih u aluminijske profile s jednokrilnim zaokretnim vratima. Dimnezije staklene stijene 310x271cm, dimenzije jednokrilnih ostakljenih vrata 80x216cm. Stavka se ugrađuje sve do spuštenog stropa, a prethodno je obavezno izraditi gipskartonsku blendu u spuštenom stropu. Stavku izraditi od aluminijskih profila dimenzije 50x50 mm, završna obrada plastificiranjem u sivu boju (RAL 9011). Ostakljenje izvesti kaljenim staklom debljine 10 mm. Okov kugla-kugla, uključivo cilindar brava sa podizačem, podni odbojnik i podni hidraulički zatvarač. Oko vrata ugraditi akustičnu brtvu. 
Sve mjere kontrolirati u naravi. 
Jediničnom cijenom obuhvatiti sav osnovni, pomoćni, spojni i vezni materijal, okov, završnu obradu plastificiranjem te sav rad na izradi i ugradnji stavke do njene pune funkcionalnosti.
</t>
  </si>
  <si>
    <t xml:space="preserve">Izrada, dobava, isporuka i ugradnja unutrašnjih ostakljenih aluminijskih stijena (staklarska stavka 3). Stijena se sastoji od fiksnih ostakljenih polja postavljenih u aluminijske profile s jednokrilnim zaokretnim vratima. Dimnezije staklene stijene 435x271cm, dimenzije jednokrilnih ostakljenih vrata 80x216cm. Stavka se ugrađuje sve do spuštenog stropa, a prethodno je obavezno izraditi gipskartonsku blendu u spuštenom stropu. Stavku izraditi od aluminijskih profila dimenzije 50x50 mm, završna obrada plastificiranjem u sivu boju (RAL 9011). Ostakljenje izvesti kaljenim staklom debljine 10 mm. Okov Okov standardan za funkcionalnu upotrebu, uključivo cilindar brava i podni odbojnik. 
Sve mjere kontrolirati u naravi. 
Jediničnom cijenom obuhvatiti sav osnovni, pomoćni, spojni i vezni materijal, okov, završnu obradu plastificiranjem te sav rad na izradi i ugradnji stavke do njene pune funkcionalnosti.
</t>
  </si>
  <si>
    <t xml:space="preserve">Dobava, montaža i spajanje LED panik rasvjete na spušteni strop.
</t>
  </si>
  <si>
    <t xml:space="preserve">Dobava, isporuka i ugradnja plastičnih negorivih samogasivih savitljivih CSS 16 cijevi sa svim montažnim i spojnim priborom i materijalom. 
</t>
  </si>
  <si>
    <r>
      <t>Dobava, isporuka, polaganje i uvlačenje signalnog kabela
LiYCY 6x0,22mm</t>
    </r>
    <r>
      <rPr>
        <vertAlign val="superscript"/>
        <sz val="8"/>
        <rFont val="Arial"/>
        <family val="2"/>
      </rPr>
      <t>2</t>
    </r>
    <r>
      <rPr>
        <sz val="8"/>
        <rFont val="Arial"/>
        <family val="2"/>
      </rPr>
      <t xml:space="preserve">.
</t>
    </r>
  </si>
  <si>
    <t xml:space="preserve">Dobava, isporuka, polaganje i uvlačenje signalnog kabela: J-Y(St)Y 3x2x0,6mm
</t>
  </si>
  <si>
    <t>kom.</t>
  </si>
  <si>
    <t xml:space="preserve">Dobava, polaganje i spajanje voda PJ-Y 10mm2.
</t>
  </si>
  <si>
    <r>
      <t>Dobava, isporuka, polaganje i uvlačenje sigurnosnog kabela za napajanje bez halogena: 
NHXMH 5x10 mm</t>
    </r>
    <r>
      <rPr>
        <vertAlign val="superscript"/>
        <sz val="8"/>
        <rFont val="Arial"/>
        <family val="2"/>
      </rPr>
      <t>2</t>
    </r>
    <r>
      <rPr>
        <sz val="8"/>
        <rFont val="Arial"/>
        <family val="2"/>
      </rPr>
      <t xml:space="preserve">. 
</t>
    </r>
  </si>
  <si>
    <r>
      <t>Dobava, isporuka, polaganje i uvlačenje sigurnosnog kabela za napajanje bez halogena: 
NHXMH 5x16 mm</t>
    </r>
    <r>
      <rPr>
        <vertAlign val="superscript"/>
        <sz val="8"/>
        <rFont val="Arial"/>
        <family val="2"/>
      </rPr>
      <t>2</t>
    </r>
    <r>
      <rPr>
        <sz val="8"/>
        <rFont val="Arial"/>
        <family val="2"/>
      </rPr>
      <t xml:space="preserve">. 
</t>
    </r>
  </si>
  <si>
    <t xml:space="preserve">Dobava, polaganje i spajanje voda PJ-Y 16mm2.
</t>
  </si>
  <si>
    <r>
      <t>Dobava, isporuka, polaganje i uvlačenje sigurnosnog kabela za napajanje bez halogena: 
NHXMH 3x2,5 mm</t>
    </r>
    <r>
      <rPr>
        <vertAlign val="superscript"/>
        <sz val="8"/>
        <rFont val="Arial"/>
        <family val="2"/>
      </rPr>
      <t>2</t>
    </r>
    <r>
      <rPr>
        <sz val="8"/>
        <rFont val="Arial"/>
        <family val="2"/>
      </rPr>
      <t xml:space="preserve">. 
</t>
    </r>
  </si>
  <si>
    <t xml:space="preserve">Izrada, dobava i montaža metalne podkonstrukcije na zidu s TV ekranima. Sve mjere kontrolirati u  naravi.
• metalna konstrukcija ukupne nosivosti minimalno 650 kg,
• ugrađene horizontalne vodilice za montažu elemenata videozida,
• sve metalne dijelove potrebno je povezati i spojiti na zajednički sustav uzemljenja.
Jediničnom cijenom obuhvatiti sav materijal, rad, pribor za montažu, završnu obradu, odnosno, sve do pune funkcionalnosti. 
NAPOMENA: Podkonstrukciju izvesti na način da omogućava proširenje video zida u budućnosti na 9 LCD panela (3x3).
</t>
  </si>
  <si>
    <t xml:space="preserve">Dobava, isporuka i postavljanje ukrasne folije na staklene stijene. Bijela boja (u sredini puna boja a prema krajevima točkasti uzorak).
Visina folije 220cm, dužina prema dimenzijama staklenih stijena (staklarska stavka 1 i 2).
</t>
  </si>
  <si>
    <t xml:space="preserve">Dobava, isporuka, montaža i spajanje prekidača sa potenciometrom za rasvjetu u sivoj boji.
</t>
  </si>
  <si>
    <t xml:space="preserve">Otvaranje postojećeg podnog kanala te polaganje i montaža podnog dvodijelnog koljena KV2 25038. Izrezivanje postojećeg parketa te sanacija eventualnih oštećenja na podu.
</t>
  </si>
  <si>
    <t xml:space="preserve">Ispitivanje električne instalacije sukladno HRN HD 60364-6: 2007 Niskonaponske električne instalacije -– 6. dio: Provjeravanje (IEC 60364-6: 2006, MOD; HD 60364-6:2007 ) i pribavljanje isprava kojima se dokazuje kvaliteta izvedenih radova, a obuhvaća :
A. Izvješća o mjerenju ispravnosti i sigurnosti izvedenih elektroinstalacija i ugrađene opreme
- Mjerenje otpora zaštitnog uzemljenja
- Mjerenje otpora izolacije
- Mjerenje otpora petlje kvara, napona dodira, struje kratkog spoja i zemljo spoja
- Potvrđivanje neprekinutosti zaštitnog vodiča i vodiča za izjednačenje potencijala
- Mjerenje razine rasvijetljenosti poslovnog prostora
B. Izvješća o funkcionalnom ispitivanju  opreme i elektroinstalacija
- Provjera ispravnosti zaštitnih strujnih sklopki
- Provjera ispravnosti isklopa u nuždi
- Provjera ispravnosti preklapanja s mreže na agregatski napon i obrnuto ( ako postoji DEA )
- Provjera ispravnosti besprekidnog napajanja kod nestanka mrežnog napona (ako postoji UPS )
C. Izvješće o probnom radu opreme i instalacija, ako je provedeno
</t>
  </si>
  <si>
    <t xml:space="preserve">Dobava, isporuka i ugradnja multi inverterskog klima uređaja koji se sastoji od vanjskog rashladnog kondenzatorsko/kompresorskog uređaja, s 
mikroprocerskom regulacionom automatikom i elektronskim ekspanzijskim ventilom (toplinska pumpa), koja se sastoji od jedne vanjske jedinice i dvije unutarnje jedinice. Uređaj snage 10 (3,70-11) kW hlađenja  vanjske jadinice i 2 unutarnje jedinice snage 4,5 kW hlađenja sa pripadajućim cjevovodom i odvodom kondenzata. 
</t>
  </si>
  <si>
    <t xml:space="preserve">Dobava i isporuka uredske fotelje (stolica) a sjedalom tapeciranim u crnu eko kožu, tkaninu Prima u crnoj boji te naslonom u mreži. Rukonasloni i naslon za glavu su podesivi. Peterokraka kromirana baza s kotačima za tvrde podove.
</t>
  </si>
  <si>
    <t xml:space="preserve">Dobava, isporuka, ugradnja i spajanje multifunkcionalnog uređaja slijedećih tehničkih karakteristika:
• Tip: laser
- print, copy, scan, fax
• Brzina ispisa:
- c/b: 26str/min
• Rezolucija ispisa: do 4800 x 600dpi
• Vrijeme ispisa prve stranice: 8,5s
• Brzina kopiranja: 
- c/b: 26str/min
• Vrijeme kopiranja prve stranice: 15s
• Tip skenera: CIS u boji
• Rezolucija skenera: do 4800 x 4800dpi
• Fax: da
• Procesor: 600MHz 
• Memorija: 128MB
• Ekran: LCD
• Ladica za ulaz: 250 stranica
• Pretinac za izlaz: 120 stranica
• Mjesečni ciklus: 12000 stranica
• OS kompatibilnost: Windows XP, Vista, 7, 8, Mac OS X
• Podržani formati za ispis: A4, A5, A6, B5
• Razina buke: 52dB
• Toner: MLT-D116S
• Sučelje: USB 2.0
• Dimenzije: 401 x 362 x 367mm
• Težina: 11.3kg
</t>
  </si>
  <si>
    <t>Demontaža postojećeg komunikacijskog ormara, skidanje postojećih patch panela za LAN mrežu službe sigurnosti i ponovno spajanje u novi komunikacijski ormar.</t>
  </si>
  <si>
    <t>Dobava, isporuka, ugradnja i spajanje LCD monitora za cjeloviti video zid sljedećih tehničkih karakteristika:
• profesionalni LCD monitor za ugradnju u video zid,
• dijagonala slike veličine 55",
• direct LED tehnologija pozadinskog osvjetljenja,
• SPVA matrica rezolucije prikaza 1920 x 1080,
• kontrast (full field) minimalno 4000:1,
• horizontalni i vertiklani kut gledanja minimalno 178°,
• svjetlina prikza slike minimalno 500 cd/m2,
• izvedba ekrana sa tankim rubom sa razmakom dva aktivna dijela slike maksimalno 1,8mm,
• radni vijek minimalno 50 000 radnih sati,
• monitor prikladan za neprekidan rad 24/7,
• video ulazi minimalno: 1 x DisplayPort, 2 x HDMI(HDCP), 1 x DVI(HDCP), 1 x D-Sub VGA
• video izlazi minimalno: 1 x DisplayPort (daisy chain)
• OPS sučelje za dodatna proširenja
• RJ45 LAN sučelje sa podrškom za SNMP
• podešavanje i upravljanje putem IR daljinskog upravljača ili RS232,
• Mogućnost prikaza jednog DVI ulaza preko video zida 10x10 ekrana bez dodatnog uređaja,
• fizičke dimenzije maksimalno 1213x687x95 mm,
• potrošnja energije maksimalno 200W,
• masa maksimalno 30 kg.
NAPOMENA: Kod postavljanja monitora voditi računa o evenutalnom proširenju videozida.</t>
  </si>
  <si>
    <r>
      <t xml:space="preserve">Dobava, isporuka, ugradnja i spajanje mrežnog video prijemnika za video zid slijedećih minimnalnih karakteristika:
• tehnologija softverski upravljanog video sadržaja putem ethernet mreže - SDVoE (Software Defined Video over Ethernet)
• video izlaz: HDMI 2.0a
• zaštita video sadržaja: HDCP 2.2
• minimalna rezolucija: 4096x2160, 60Hz 
• minimalno podržani formati kompresije: 8-bit 4:4:4, 10-bit 4:2:2, 10-bit i 12-bit 4:2:0
• podržan HDR, 3D and Deep Color pass through
• maksimalni bandwidth ulaznog video signala: 594 MHz
• audio izlaz: analog stereo, 3.5mm stereo mini-jack, 
• HDMI Embedded Audio: Multi-channel PCM, Dolby True HD, DTS-HD Master Audio
• ugrađeni portovi: serijski RS-232, 9-PinD, do 115.2 k baud, 3.5mm stereo mini-jack, 3.5mm DC mini-jack, USB 2.0
• formiranje video zida uključujući sinkronizaciju i kompenzaciju okvira
• do 32 slike na višestrukom prikazu
• mrežno sučelje: 1000BaseT Ethernet, RJ45
• procesiranje video signala: bez kompresije, osim 4K/60 ulaznih fromata, uključeno 8-bit 4:4:4, 10-bit 4:2:2, 10-bit i 12-bit 4:2:0. 
• latencija: </t>
    </r>
    <r>
      <rPr>
        <i/>
        <sz val="8"/>
        <rFont val="Arial"/>
        <family val="2"/>
      </rPr>
      <t>zero-frame</t>
    </r>
    <r>
      <rPr>
        <sz val="8"/>
        <rFont val="Arial"/>
        <family val="2"/>
      </rPr>
      <t xml:space="preserve"> latencija, &lt; 100 mikrosekundi,
• mrežno sučelje za upravljanje i prijenos video sadržaja: 10G Ethernet, SFP+
• dodatno mrežno sučelje za kontrolu: 1000BaseT Ethernet, RJ45
• podržani protokoli minimalno: IP, TCP, UDP, IPv4, IGMPv2
• enkripcija sadržaja minimalno: AES 128-bit
• ugrađen modul: 10GBASE-SR SFP+ 850nm LCLC za OM3 ili OM4 multimodni optički kabel
• switching platform: </t>
    </r>
    <r>
      <rPr>
        <i/>
        <sz val="8"/>
        <rFont val="Arial"/>
        <family val="2"/>
      </rPr>
      <t>non-blocking</t>
    </r>
    <r>
      <rPr>
        <sz val="8"/>
        <rFont val="Arial"/>
        <family val="2"/>
      </rPr>
      <t xml:space="preserve"> 10GbE IGMPv2 multicast
• napajanje: 100 – 240 VAC, 50 – 60 Hz, potrošnja maksimalno 36W
• pouzdanost: MTBF &gt; 50,000 sati, MTTR &lt; 15 minuta
• zadovoljava norme: CE/FCC Class A, (EC) 2011/65/EU (RoHS); 2012/19/EU (WEEE) (EC) No. 1907/2006 (REACH)
</t>
    </r>
  </si>
  <si>
    <t xml:space="preserve">Dobava, isporuka, ugradnja i spajanje beskontaktnog čitača kartica slijedećih tehničkih karakteristika:
• tehnologija iClass frekvencije 13,56MHz,
• enkriptiran sav RF prijenos između kartice i čitača,
• potrošnja: 55mA, najviše 116mA pri 12V DC,
• domet čitanja do 10cm (ovisno o podlozi),
• za unutarnju i vanjsku montažu (IP 55 kućište),
• radna temperatura od -35°do 65°C,
• dimenzije: 48x103x21mm
NAPOMENA: Čitači kartica moraju biti iste tehnologije kao i postojeći čitači službe sigurnosti na lokaciji Autobusni kolodvor Zagreb.
</t>
  </si>
  <si>
    <t xml:space="preserve">Dobava i isporuka beskontaktne pasivne kartice
slijedećih karakteristika:
• tehnologija: iCLASS tehnologija,
• 64-bit ključ,
• sigurnost: mogućnost 137 milijardi kodova,
• frekvencija 13,56 MHz za beskontaktnu smart karticu
• 2k bita (256Byta) za pohranu podataka, konfigurirana u
dva aplikacijska područja
• dimenzije: 54.0 x 85.7 x 0.84 mm
• masa: 5,7g mm
• radna temperatura: -40 ºC do +70 ºC
• radna vlažnost: 5-95% nekondenzirano,
• vrijeme transakcije tipično manje od 100ms,
• materijal: fleksibilni laminirani polivinil klorid (PVC),
• izdržljivost: minimalni broj učitavanja: 100.000,
• podržava standard ISO 15693 i I4443B za beskontaktnu komunikaciju
(uključen dvostrani kolor otisak na karticu)
NAPOMENA: Koriste se dijelom postojeće kartice službe sigurnosti
</t>
  </si>
  <si>
    <t xml:space="preserve">Dobava, isporuka, ugradnja i spajanje elektromagnetskog prihvatnika i usadne bravice za aluminijska ostakljena vrata slijedećih karakteristika:
• ugradbena izvedba u alu profil
• status otvorenosti vrata,
• mogućnost rad pod konstantnim napajanjem
• mogućnost podešavanja zasuna
• mogućnost prikaza statusa putem diode
• napajanje 12 VDC
• rad pod konstantnim napajanjem
• snaga držanja od 3000 N
</t>
  </si>
  <si>
    <t xml:space="preserve">Modul serverske aplikacije za obradu i prihvat alarma koji ima slijedeće karakteristike:
• prikaz alarmnih stanja unutar cijelog sustava, 
• prikaz alarma korištenjem različitih konfiguracija korisničkog sučelja,
• mogućnost kreiranja akcijskog plana za pojedini alarm,
• prikaz detalja o lokaciji pristiglog događaja, popis kontakata za lokaciju i napomena,
• prikaz plana aktivnosti: u slučaju alarma prikazuju se interaktivne tekstualne poruke,
• prikaz poruka prema definiranom slijedu aktivnosti za obradu događaja sa uvidom u fazu obrade događaja,
• automatsko pojavljivanje ili nestajanje poruka u layer-ima (slojevima) grafičkih podloga.
</t>
  </si>
  <si>
    <t xml:space="preserve">Modul serverske aplikacije za eskalaciju alarma koji ima slijedeće karakteristike:
• prikaz i povezivanje sa dodatnim dokumentima putem vanjskih linkova ovisno o poruci (koristi se za vizualizaciju dodatnih informacija koje je inače nemoguće ugraditi u plan akcija prilikom alarma. Usporedbom planova aktivnosti pridjeljuju se određeni dokumenti pojedinim porukama,
• eskalacijske procedure koji omogućuje definiciju eskaliranja scenarija u smislu da ako operater nije na vrijeme potvrdio alarmnu poruku, poruka se automatski prosljeđuje slijedećem autoriziranom operateru,
• automatsko pokretanje izvršnih programa koji omogućava start automatskih izvršnih aplikacija (EXE files) ili komandnih linija (BAT files) s pridruženim parametrima,
• timer modul koji omogućava konfiguriranje prema vremenskom rasporedu (uključuje i funkcije iz kalendara) na način da je moguće koristiti automatizirane funkcije za vizualizaciju ili procesiranje poruka u određenim vremenima.
NAPOMENA: Modul se veže na modul Alarm Manager
</t>
  </si>
  <si>
    <r>
      <t>Modul serverske aplikacije sustava protuprovale koja ima slijedeće karakteristike:
• potpuna integracija alarmnog prijemnika za sustave protuprovale 
• udaljena kontrola nad svakom lokacijom,
• priakz događaja u realnom vremenu,
• prihvat i potvrda alarma,
• postavljanje i skidanje zaštite na objektu,
• dodavanje i skidanje ovlasti korisnicima,
• dodavanje i brisanje korisnika,
• upravljanje centralama preko grafičke i geografske mape.</t>
    </r>
    <r>
      <rPr>
        <b/>
        <sz val="8"/>
        <color indexed="10"/>
        <rFont val="Arial"/>
        <family val="2"/>
      </rPr>
      <t xml:space="preserve">
</t>
    </r>
    <r>
      <rPr>
        <sz val="8"/>
        <rFont val="Arial"/>
        <family val="2"/>
      </rPr>
      <t xml:space="preserve">
</t>
    </r>
  </si>
  <si>
    <t xml:space="preserve">Modularna klijentska aplikacija za centralno upravljanje integriranim sustavom tehničke zaštite
Trajna licenca, koja ima slijedeće karakteristike:
• komunikacija s glavnim integracijskim serverom (prikaz svih integracijskih cjelina i stanja integriranih sustava),
• definiranje korisničkih ovlasti u pristupu strukturi stabla, podsustavima i njihovoj periferiji,
• prikaz statusa komunikacije sa svim uređajima,
• prikaz događaja, 
• pretraživanje uređaja, događaja i filtriranje,
• prikaz detalja svakog objekta,
• mogućnost nadogradnje ostalim modulima
</t>
  </si>
  <si>
    <t xml:space="preserve">Modul klijentske aplikacije kontrole pristupa koji mora zadovoljavati slijedeće karakteristike::
• prikaz svih događaja u realnom vremenu,
• upravljanje statusima vrata i relejnim izlazima,
• prikaz broja osoba u svakom nadziranom području,
• prikaz trenutne prisutnosti djelatnika,
• prikaz fotografije zaposlenika prilikom očitanja kartice.
</t>
  </si>
  <si>
    <t xml:space="preserve">Modul klijentske aplikacije video nadzora koji mora zadovoljavati slijedeće karakteristike::
• pretraživanje arhive snimka,
• prikaz live i arhiviranih snimki,
• prikaz polja u 1x1, 2x2, 3x3 i 4x4 formatu
• kontrola nad PTZ kamerama
• integracija sa PTZ tipkovnicom
</t>
  </si>
  <si>
    <t xml:space="preserve">Modul klijentske aplikacije upravljanja protuprovalnim sustavom koji mora zadovoljavati slijedeće karakteristike::
• udaljena kontrola nad svakom lokacijom,
• priakz događaja u realnom vremenu,
• prihvat i potvrda alarma,
• postavljanje i skidanje zaštite na objektu,
• dodavanje i skidanje ovlasti korisnicima,
• dodavanje i brisanje korisnika,
• upravljanje centralama preko grafičke i geografske mape.
</t>
  </si>
  <si>
    <t xml:space="preserve">Dobava, isporuka i instalacija modula za upravljanje VOIP audio sustavom aplikacije sljedećih karakteristike:
• prikaz svih VOIP uređaja,
• mogućnost puštanja predefiniranih snimki,
• mogućnost komunikacije preko mikrofon
• prikaz aktivne komunikacije
</t>
  </si>
  <si>
    <t xml:space="preserve">Instaliranje podešavanje i programiranje parametara rada glavnog integracijskog softvera sustava tehničke zaštite, unošenje korisničkih podataka, kreiranje razine ovlasti pristupa korisnicima sustava.
NAPOMENA: Svi radovi vezano za glavni integracijski softver sustava tehničke zaštite odnose se na uspostavljanje sustava, a svi prikazi, razrada alarmnih razina, tekstualnih poruka, layout-a, grafičkih podloga sa prikazanim elementima. U sklopu ovih radova potrebno je osigurati mogućnost spajanja udaljenih lokacija na način da se Naručitelj obući za samostalno upisivanje novih lokacija.
</t>
  </si>
  <si>
    <t xml:space="preserve">Integracija sustava za prijem, obradu i prikaz alarmnih podataka na glavni integracijski softver. Izrada alarmnih razina, tekstualnih poruka, kreiranje layout-a na grafičkoj podlozi s prikazom elemenata.
</t>
  </si>
  <si>
    <t xml:space="preserve">Integracija sustava  kontrole pristupa na glavni integracijski softver. Izrada alarmnih razina, tekstualnih poruka, kreiranje layout-a na grafičkoj podlozi s prikazom elemenata. 
NAPOMENA: U prvoj fazi integrira se sustav kontrole prolaza na lokaciji Autobusnog kolodvora Zagreb.
  </t>
  </si>
  <si>
    <t xml:space="preserve">Integracija sustava videonadzorne zaštite na glavni integracijski softver. Izrada alarmnih razina, tekstualnih poruka, kreiranje layout-a na grafičkoj podlozi s prikazom elemenata.
NAPOMENA: Za sve nove IP sustave potrebno je definirate sve priključene elemente a za analogne sustave potrebno je definirati automatsko povezivanje i podizanje sustava videonadzora u slučaju alarma. 
</t>
  </si>
  <si>
    <t xml:space="preserve">Izrada naprednih planova aktivnosti (prikaz dodatnih dokumenata baziranih na HTML-u povezanih sa bitmapama, video-prikazima, formama) za prikaz naredbi postupanja operaterima glavnog integracijskog softvera.
</t>
  </si>
  <si>
    <t xml:space="preserve">Povezivanje podružnica ZGH-a na glavni integracijski softver.
</t>
  </si>
  <si>
    <t xml:space="preserve">Spajanje  LAN mreže tehničke zaštite na glavnu sobu informatike na lokaciji Autobusni kolodvor Zagreb.
</t>
  </si>
  <si>
    <t xml:space="preserve">Demontaža postojeće klima jedinice. Demontirati unutarnju jedinicu sa instalacijama i postavljanje na novu lokaciju unutar prostora službe sigurnosti. Komplet sa izvedbom novih instalacija i cjevovodom.
</t>
  </si>
  <si>
    <t xml:space="preserve">Dobava, isporuka i ugradnja ventilacijskih otvara (rešetke) na knauf zid kod video zida. Rešetke izvesti iznad i ispod video zida. Rešetke u boji zida. 
</t>
  </si>
  <si>
    <t xml:space="preserve">Dobava i isporuka i ugradnja jednostranog digitalnog matričnog sata.
• prikazivnje imena dana u tjednu, datuma (dan u mjesecu, mjesec) i vremena (sat, minute)
• 230V;50 Hz,
• automatska sinhronizacija datuma i vremena.
• jezik Hrvatski, Engleski
• kućište: aluminijsko, boja crna,
• dimenzije: 550x130x48 mm.
</t>
  </si>
  <si>
    <t xml:space="preserve">Dobava, isporuka, ugradnja i spajanje VoIP telefona slijedećih tehničkih karakteristika:
• QVGA ekrani,
• speakerphone,
• podrška za Bluetooth headset,
• 5 linija,
• 10/100 PoE port,
• prikaz broja pozivatelja, preusmjeravanje poziva, konferencija, povijest poziva, imenik,
• osvijetljene tipke,
• mogućnost spajanja računala na 10/100 port uz podešavanje zasebnog VLAN-a
• stolna montaža.
NAPOMENA: Telefon je potrebno uskladiti sa zahtjevima službe informatike ZGH-a.
</t>
  </si>
  <si>
    <t>Dobava, isporuka, ugradnja i spajanje digitalnog alarmnog prijemnika slijedećih tehničkih karakteristika:
• kapacitet: povezivanje do 1536 alarmne centrale / IP komunikatora.
• GPRS/IP komunikacija, 
• 1x ethernet port,
• 1x serijski port, 
• potpuni nadzor komunikacijske linije enkriptiranim protokolom, u oba smjera
• enkripcija podataka: 256-bit AES 
• protokoli minimalno: Contact ID, SIA,
• 19" rack kućište visine 1HU
• zadovoljava normu minimalno EN 50131 Security Grade 3</t>
  </si>
  <si>
    <t xml:space="preserve">Dobava i isporuka kontrolera za kontrolu pristupa sljedećih tehničkih karakteristika:
• omogućava spajanje do 2 čitača
• standardno Wiegand sučelje za čitače
•  komunikacija: Ethernet 10/100 Mbps
•  4 nadziranih ulaza na ploči
• 4 alarmna izlaza
• baterija 12VDC/7A
• omogućava nadzor jedna vrata obostrano ili dvoja vrata jednostrano
• potrošnja: najviše 40 W
• podraška do 50 000 kartica
• daje ukupno 50 rasporeda odnosno praznika
• broj zapisa u memoriji kontrolera 10 000
• sat realnog vremena sa baterijom
• podržani protokoli TCP/IP, UDP, HTTP, ARP, PING, ICMP
• akumulatorska baterija za rezervno napajanje, 12VDC
NAPOMENA: Kontroler se integrira u postojeći sustav kontrole pristupa službe sigurnosti na lokaciji Autobusni kolodvor Zagreb i u NSOC.
</t>
  </si>
  <si>
    <t xml:space="preserve">Importiranje podloge objekata ZGH-a napravljenu u AutoCad-u u glavnu nadzornu aplikaciju.
NAPOMENA: Ova stavka vezana je za postojeće sustave tehničke zaštite koji se spajaju na NSOC a isto tako potrebno je osigurati mogućnost spajanja svih ostalih objekata u budućnosti. 
</t>
  </si>
  <si>
    <t xml:space="preserve">Opremanje NSOC-a novom opremom </t>
  </si>
  <si>
    <t>UKUPNO OPREMANJE NSOC-a NOVOM OPREMOM:</t>
  </si>
  <si>
    <t>Programska podrška NSOC-a</t>
  </si>
  <si>
    <t>UKUPNO PROGRAMSKA PODRŠKA NSOC-a:</t>
  </si>
  <si>
    <t>UKUPNO OPREMANJE NSOC-a NOVOM OPREMOM - INSTALACIJE:</t>
  </si>
  <si>
    <t>UKUPNO OPREMANJE NSOC-a NOVOM OPREMOM  - RADOVI:</t>
  </si>
  <si>
    <t>UKUPNO SUSTAV TEHNIČKE ZAŠTITE NSOC-a:</t>
  </si>
  <si>
    <t>SVEUKUPNO NSOC:</t>
  </si>
  <si>
    <t>sabirnice i konektori za priključak prekidača, pregrade, zaštitne ploče, potporni izolatori (nosači) za montažu sabirnica, pertinax, stezaljke, uvodnice kabela, te spojni i pomoćni pribor.</t>
  </si>
  <si>
    <t>Nabava, ugradnja u razdjelnik GRO i spajanje rastavljača-osigurača NVO 00/gG50A, 3p za priključenje ormara RO-TZ.
NAPOMENA: RO-TZ spojiti na agregatski dio GRO</t>
  </si>
  <si>
    <t xml:space="preserve">Dobava, montaža i spajanje kutije za izjednačenje potencijala sa zaštitnom sabirnicom podžbukno.
- Kutija za izjednačenje potencijala 1255            1 kom
</t>
  </si>
  <si>
    <t xml:space="preserve">Dobava, isporuka, ugradnja i spajanje poslužiteljskog video servera videozida slijedećih minimalnih karakteristika:
• procesor kao minimalno: Intel Xeon procesor E-2124 3.3Hz, 4 Cores, 4 Threads, 8MB Smart Cache, Turbo 4.3GHz ili bolji,
• radna memorija: minimalno 16GB (1x16GB) 2666MHz DDR4 memorije, 4 utora (max 64GB),
• hard disk: 2x 2TB NL SAS 12Gb/s 3.5" (7200 okr/min) Hot-Plug tvrdi disk
• podrška za RAID nivoe 0, 1, 5, 10 i 50,
• mrežna kartica: Integrirani Dual-Port 1Gbit (10/100/1000 Mbps),
• snaga jedinice napajanja: 2x 350W (220V/50Hz) redundantno napajanje,
• kućište: 1U rack, s pripadajućim vodilicama za montažu u rack,
• uključen operativni sustav: Microsoft Windows Server 2016 + CAL10,
</t>
  </si>
  <si>
    <t xml:space="preserve">Dobava, isporuka, ugradnja i spajanje integracijskog servera sustava tehničke zaštite slijedećih minimalnih karakteristika:
• procesor kao minimalno: 2x Intel Xeon procesor Silver 4110 2.1GHz, 8 Cores, 16 Threads, 11MB L3 Cache, Turbo (3.0GHz),
• radna memorija: 32GB (2x16GB) 2666MHz Dual Rank DDR4 RDIMM,
• hard disk: 8 utora za 2.5" SAS/SATA/SSD Hot-Plug tvrde diskove
• uključeno: 2x 300GB SAS 12Gbps 2.5" (15000 okr/min) Hot-Plug tvrdi disk, 
• podrška za RAID nivoe: RAID kontroler sa 8GB NV Cache (RAID 0, 1, 5, 6, 10, 50 i 60),
• optički uređaj: CD/RW-DVD ROM Combo (52x),
• priključci: 1x serijski, 5x USB 2.0, 2x VGA, 
• 2x PCI Express x16 Gen3 slot
• priključci: sprijeda: 1x USB 2.0, 1x VGA ; straga: 2x USB 3.0, 1x serijski, 1x VGA
• iDRAC9 Enterprise kontroler za udaljeni nadzor i upravljanje
• mrežna kartica kao minimalno: Quad-port Broadcom 5720 Gigabit (10/100/1000 Mbps), 2x 10/100/1000 Ethernet,
• snaga jedinice napajanja: 2x 750W (220V/50Hz) Hot-Plug redundantno napajanje,
• rack mount izvedba, 1U rack, s pripadajućim vodilicama za montažu u rack,
• Microsoft Windows Server 2016,
• antivirusni program.
</t>
  </si>
  <si>
    <t xml:space="preserve">Dobava, isporuka, ugradnja i spajanje klijentskog računala slijedećih minimalnih tehničkih karakteristika:
• procesor kao minimalno: Intel Xeon procesor W-2123, 3.6GHz, 4 Cores, 8.25MB Cache, Turbo 3.9GHz,
• 32GB (2x16) 2666MHz DDR4 RDIMM ECC memorije, 
• tvrdi disk: 2TB SATA (7200 okr/min) tvrdi disk + 128GB SSD,
• 16x DVD±R/±RW Dual-Layer pogon
• optička jedinica: 16x DVD+/-RW, 
• priključci:  1x USB Type C, 3x USB 3.0, 2x USB 2.0, RJ45, HDMI, DisplayPort, audio in/out
• grafička kartica kao minimalno: nVIDIA Quadro P2000 s 5GB memorije, 4x Display Port,
• mrežna kartica: 10/100/1000,
• tipkovnica: USB tipkovnica, bez dvostrukih slovnih oznaka, od istog proizvođača kao i računalo,
• miš: USB Optički scroll miš,
• kućište:  minitower
• 64 bitni operativni sustav kao: Microsoft Windows 10 Profesional for Workstation,
• antivirusni program.
</t>
  </si>
  <si>
    <t xml:space="preserve">Dobava, isporuka, ugradnja i spajanje mrežnog video kontrolera za upravljanje video zidom slijedećih minimnalnih karakteristika:
• tehnologija softverski upravljanog video sadržaja putem ethernet mreže - SDVoE (Software Defined Video over Ethernet)
• potpuni nadzor i upravljanje nad cijelim sustavom video zida: konfiguriranje umreženih uređaja, upravljanje usmjeravanjem, konfiguriranje zvuka, upravljanje konfiguracijama ulaza i izlaza te jednostavno skaliranje vizualnih prikaza
• web-bazirano programiranje: jednostavno sučelje za pristup s bilo kojeg udaljenog mjesta
• visoka sigurnost: ugrađen višestupanjski korisnički pristup, kriptirani kontrolni i sistemsi podaci
• redundantna konfiguracija upravljanja: osigurava kontinuirani rad sustava
• nema pokretnih dijelova što osigurava pouzdan rad tijekom vremena
• Procesor minimalno kao: Intel Core i7 3.4 GHz
• memorija minimalno: 8GB DDR3
• tvrdi disk minimalno: 64GB SSD
• operativni sustav: Windows 10 Embedded
• Application Programming Interface (API), JSON
• mrežni portovi minimalno: 2 x 100/1000BaseT Ethernet, RJ45
• enkripcija podataka minimalno: TLS 1.2 protocol, 256-bit key, 2048-bit certificate key
• ugrađeni portovi minimalno: RS-232, 9-PinD
• ugrađen prednji LCD ekran s prikazom statusa rada 
• 19" rack kućište za ugradnju u ormar
• radno temperaturno područje minimalno: od 0°C do 40°C 
• pouzdanost: MTBF &gt; 50,000 sati, MTTR &lt; 15 minuta
• zadovoljava norme mininalno: CE/FCC Class A, (EC) 2011/65/EU (RoHS); 2012/19/EU (WEEE); EC No. 1907/2006 (REACH)
• uključena licenca za upravljanje sustavom do ukupno 24 transmitera/prijemnika
</t>
  </si>
  <si>
    <t>Proizvođač / model</t>
  </si>
  <si>
    <t xml:space="preserve">Nabava, montaža i spajanje zidnog metalnog razvodnog ormara sa metalnim vratima, oznake RO-TZ 1 , s bravicom i temeljnom pločom sa slijedećom ugrađenom opremom:
• glavna sklopka NG125N, 4p, 40A,                                            1 kom.,
• zaštitni modul, Vigi NG 125N 60/0,5                                         1 kom
• naponski okidačMX-OF za NG 125N                                        1 kom
• grebenasta sklopka nazivne struje 36A, 3p, 1-0                    1 kom
• grebenasta sklopka nazivne struje 36A, 4p, 1-0-2                1 kom
• jednopolni automatski osigurač nazivne struje 2A prekidne moći 15kA, B krivulja okidanja,         5 kom
• jednopolni automatski osigurač nazivne struje 6A prekidne moći 15kA, B krivulja okidanja,           15 kom
• jednopolni automatski osigurač nazivne struje 10A prekidne moći 15kA, B krivulja okidanja,         15 kom
• jednopolni automatski osigurač nazivne struje 16A prekidne moći 15kA, B krivulja okidanja,         2 kom
• jednopolni automatski osigurač nazivne struje 20A prekidne moći 15kA, B krivulja okidanja,           1 kom
• tropolni automatski osigurač nazivne struje 2A prekidne moći 15kA, Bkrivulja okidanja,            2 kom
• tropolni automatski osigurač nazivne struje 20A prekidne moći 15kA, C krivulja okidanja,           1 kom
• tropolni automatski osigurač nazivne struje 36A prekidne moći 15kA, C krivulja okidanja,           2 kom
• četveropolni automatski osigurač nazivne struje 36A prekidne moći 15kA, C krivulja okidanja,           1 kom
• naponski okidač MX-OF za C120                  1 kom
• odvodnik prenapona STM 3P+N,                    1 kom
• udarno tipkalo XB4BS542,                             1 kom
• signalna svjetiljka zelena,                              3 kom
• signalna svjetiljka žuta,                                  3 kom
• zaštitno uzemljenje PF-Y 1x16, 50m,
• jednopolna shema, oznake,montažna ploča, bakrene  
sabirnice i konektori za priključak prekidača, pregrade, zaštitne ploče, potporni izolatori (nosači) za montažu sabirnica, pertinax, stezaljke, uvodnice kabela, te spojni i pomoćni pribor.
</t>
  </si>
  <si>
    <t xml:space="preserve">Dobava, isporuka i montaža nadzorno-operaterskog pulta uz mogućnost ugradnje klijentskih računala ispod površine pulta. Nadzorni pult mora zadovoljavati slijedeće tehničke karakteristike:
• ergonomski oblikovana radna površina,
• ravni pult,
• ukupna dužina pulta: 386 cm,
• visina radne plohe: 73 cm,
• ukupna dubina pulta: 82 cm,
• metalna konstrukcija s elektrostatskom plastifikacijom, 
• boja: ral 7030,
• ugrađen metalni parapetni kanal 130x72 mm  za ugradnju utičnica,
• prostor za smještaj minimalno 4 računalnih radnih stanica s prednjim vratima.
• modularna izvedba s mogućnošću proširenja
 (točan dizajn i materijale dogovoriti sa projektantom)
</t>
  </si>
  <si>
    <t xml:space="preserve">Dobava, isporuka, ugradnja i spajanje stolnog mikrofona slijedećih tehničkih karakteristika:
• USB 2.0 konektor,
• osjetljivost: -37dB +/-3dB,
• frekvencija: 70Hz-15kHz,
• Mute gumb
• LED status
</t>
  </si>
  <si>
    <t xml:space="preserve">Dobava, isporuka, ugradnja i spajanje digitalnog alarmnog prijemnika slijedećih tehničkih karakteristika:
• kapacitet: povezivanje do 1536 alarmne centrale / IP komunikatora.
• GPRS/IP komunikacija, 
• 1x ethernet port,
• 1x serijski port, 
• potpuni nadzor komunikacijske linije enkriptiranim protokolom, u oba smjera
• enkripcija podataka: 256-bit AES 
• protokoli minimalno: Contact ID, SIA,
• 19" rack kućište visine 1HU
• zadovoljava normu minimalno EN 50131 Security Grade 3
</t>
  </si>
  <si>
    <t xml:space="preserve">Dobava, isporuka, ugradnja i spajanje elektromagnetskog prihvatnika i usadne bravice za drvena/metalna vrata slijedećih karakteristika:
• ugradbena izvedba
• status otvorenosti vrata,
• mogućnost rad pod konstantnim napajanjem
• mogućnost podešavanja zasuna
• mogućnost prikaza statusa putem diode
• otpuštanje u slučaju pritiska na vrata većeg od 300 N
• napajanje 12 VDC
• rad pod konstantnim napajanjem
• snaga držanja od 3000 N
</t>
  </si>
  <si>
    <t xml:space="preserve">Dobava, isporuka, ugradnja i spajanje fiksne IP mrežne  kamere u dome kućištu slijedećih tehničkih karakteristika: 
• 1/3“, progressive scan CMOS senzor, rezolucija 4 megapixela,
• H.265+/H.265/H.264+/H.264 kompresija, 3-struki stream za istovremeni real-time nadzor i visokokvalitetno snimanje
• rezolucija slike: 25/30 fps@4M(2688x1520), 3M (2304×1296), 1080p(1920×1080)- 16:9 format
• osjetljivost 0.06Lux@F1.6 AGC ON, 0 lux uz uključen IR reflektor
• dan/noć tehnologija s IR cut filterom
• ugrađen IR reflektor dometa 30m
• WDR tehnologija, 120dB
• 3D NR tehnologija redukcije šuma u slici
• ugrađena napredna video analitika: detekcija lica, prelazak linije, ostavljeni/uzeti objekt, provala
• ugrađen fiksni objektiv 2.8, 3.6 ili 6 mm
• podržan ONVIF protokol (profile S i profile G)
• mogućnost ugradnje SD memorijske kartice za snimanje zapisa kod nestanka mreže, do 128 GB
• napajanje 12VDC ili PoE (802.3af), max potrošnja 6W
• kupolasto kućište za vanjsku ugradnju sa sjenilom, stupanj zaštite IP67, antivandal IK10
• radna temperatura : -30°C do +60°C
• uključena spojna kutija PFA136
NAPOMENA: Kamera se spaja na postojeći mrežni snimač Crisp a koji se integrira u NSOC.
</t>
  </si>
  <si>
    <t xml:space="preserve">Serverska aplikacija za integraciju sustava tehničke zaštite. Trajna licenca.
Aplikacija mora zadovoljavati slijedeće karakteristike:
• server - klijent konfiguracija sustava;
• sastavljen od tri podsustava:
o Modul protuprovale 
o Modul kontrole pristupa (ovim modulom spojiti će se u početku samo centralna lokacija na koju će se naknadno povezivati ostale). 
o Modul video nadzora 
• modularnom arhitekturom omogućava naknadnu integraciju i razvoj modula za nadzor drugih sustava (sustav evakuacije i brojanje posjetitelja, sustav evidencije radnog vremena i sl),
• strukturni prikaz zgrade vizualno prikazan u strukturnom stablu,
• definiranje korisničkih ovlasti u pristupu strukturi stabla, podsustavima i njihovoj periferiji,
• pohrana svih primljenih događaja u sustavu,
• broj kamera, detektora, kontrolnih elemenata itd. koji mogu biti nadzirani je neograničen  (ograničeno hardverom i konfiguracijom operativnog sustava i baze podataka),
• modul za prikaz liste događaja i obradu poruka,
• maksimalan broj stanica koje mogu biti istovremeno priključene je neograničen (ograničeno hardverom i konfiguracijom operativnog sustava i baze podataka),
• konfiguracijski softver za administriranje korisnika,
• prikaz fizičkih i virtualnih podsustava, perifernih uređaja (detektora) i internih virtualnih uređaja (operatera, servera,...) sa trenutnim postavkama, tipovima i lokacijama. 
• prikaz detalja o lokaciji pristiglog događaja, popis kontakata za lokaciju i napomena.
NAPOMENA: Glavna serverska aplikacija mora imati mogućnost povezivanja pojedinih podcentara i preuzimanja njihovih upravljanja.
</t>
  </si>
  <si>
    <t xml:space="preserve">Obuka korisnika za rukovanje sustavom. Pod ovim se podrazumijevaju svi troškovi za školovanje osoblja, na način da je osoblje za opsluživanje u stanju unijeti potrebne, preostale podatke, odnosno izraditi sve potrebne promjene koje su potrebne za normalni rad sustava te programiranje i podešavanje sustava odnosno izraditi sve potrebne promjene koje su potrebne za rad sustava neovisno o izvoditelju. Obuku treba planirati za izvođenje odjednom za najviše 5 osoba u isto vrijeme, a termine održavanja treba sporazumno utvrditi. U sklopu ove stavke treba predvidjeti sve ostale nespecificirane troškove koji mogu proizići tokom obuke, kao što su npr. troškove za kopiranja uputa, protokol, .... Za svakog korisnika (ili grupu korisnika) koji prođu edukaciju potrebno je dostaviti dokaz o izvršenoj obuci. 
</t>
  </si>
  <si>
    <t xml:space="preserve">Modul serverske aplikacije za prikaz i upravljanje scenarijima na video zidu koja ima slijedeće karakteristike:
• prikaz i kontrola nad scenarijima 
• mogućnost definiranja korisničkih scenarija
• mogućnost prebacivanja scenarija u svakom trenutku
• pregled statusa videokamera na svakoj ćeliji
• upravljanje Video Slave aplikacijama
• kontrola nad PTZ kamerama
• integracija sa PTZ tipkovnicom
</t>
  </si>
  <si>
    <t xml:space="preserve">Modul klijentske aplikacije za prihvat alarma koji mora zadovoljavati slijedeće karakteristike:
• prikazivanje tlocrtne podloge s interaktivnim elementima u skladu sa alarmnim događajem,
• uključivanje alarmne tablice za prikaz alarmnih događaja u sustavu s mogućnošću potvrđivanja događaja od strane operatera,
• koristiti zvučne obavijesti za privlačenje pažnje na detektirano kretanje ili događaje,
• interaktivno upravljati i pregledavati tabličnim popisom bitnih alarmnih događaja,
• konfigurirati automatske akcije na pojavljivanje alarmnog događaja (zvučni alarm, promjena pogleda, tablični prikaz i sl.),
• obavljati export/import trenutnih pogleda i korisničkih podešavanja.
• mogućnost kreiranja akcijskog plana za pojedini alarm,
• prikaz mape sustava s grafičkom naznakom i zumiranjem elementa na kojem se javio alarm,
• grafička navigacija omogućava hijerarhijsko prebacivanje među slojevima do mjesta prikazanog na mapi,
• mogućnost operatera da ručno pokrene određeni alarm u slučaju izvanredne situacije,
• automatsko pojavljivanje ili nestajanje poruka u layer-ima (slojevima) grafičkih podloga.
</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</si>
</sst>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_k_n"/>
    <numFmt numFmtId="165" formatCode="#,##0.00\ &quot;kn&quot;"/>
    <numFmt numFmtId="166" formatCode="&quot;Da&quot;;&quot;Da&quot;;&quot;Ne&quot;"/>
    <numFmt numFmtId="167" formatCode="&quot;Istinito&quot;;&quot;Istinito&quot;;&quot;Neistinito&quot;"/>
    <numFmt numFmtId="168" formatCode="&quot;Uključeno&quot;;&quot;Uključeno&quot;;&quot;Isključeno&quot;"/>
    <numFmt numFmtId="169" formatCode="[$€-2]\ #,##0.00_);[Red]\([$€-2]\ #,##0.00\)"/>
    <numFmt numFmtId="170" formatCode="&quot;Yes&quot;;&quot;Yes&quot;;&quot;No&quot;"/>
    <numFmt numFmtId="171" formatCode="&quot;True&quot;;&quot;True&quot;;&quot;False&quot;"/>
    <numFmt numFmtId="172" formatCode="&quot;On&quot;;&quot;On&quot;;&quot;Off&quot;"/>
    <numFmt numFmtId="173" formatCode="#,##0.00\ [$€-1];[Red]\-#,##0.00\ [$€-1]"/>
    <numFmt numFmtId="174" formatCode="[$-41A]d\.\ mmmm\ yyyy"/>
    <numFmt numFmtId="175" formatCode="_-* #,##0.00_-;\-* #,##0.00_-;_-* &quot;-&quot;??_-;_-@_-"/>
    <numFmt numFmtId="176" formatCode="0.0%"/>
    <numFmt numFmtId="177" formatCode="#,##0\ _k_n"/>
    <numFmt numFmtId="178" formatCode="[$¥€-2]\ #,##0.00_);[Red]\([$€-2]\ #,##0.00\)"/>
    <numFmt numFmtId="179" formatCode="00000"/>
    <numFmt numFmtId="180" formatCode="0.0"/>
    <numFmt numFmtId="181" formatCode="mmm/yyyy"/>
  </numFmts>
  <fonts count="65">
    <font>
      <sz val="10"/>
      <color indexed="8"/>
      <name val="Tahoma"/>
      <family val="2"/>
    </font>
    <font>
      <sz val="8"/>
      <color indexed="8"/>
      <name val="Arial"/>
      <family val="2"/>
    </font>
    <font>
      <b/>
      <sz val="9"/>
      <color indexed="8"/>
      <name val="Arial"/>
      <family val="2"/>
    </font>
    <font>
      <sz val="9"/>
      <color indexed="8"/>
      <name val="Arial"/>
      <family val="2"/>
    </font>
    <font>
      <sz val="8"/>
      <name val="Arial"/>
      <family val="2"/>
    </font>
    <font>
      <b/>
      <sz val="8"/>
      <color indexed="8"/>
      <name val="Arial"/>
      <family val="2"/>
    </font>
    <font>
      <sz val="8"/>
      <name val="Tahoma"/>
      <family val="2"/>
    </font>
    <font>
      <b/>
      <sz val="6"/>
      <color indexed="8"/>
      <name val="Arial"/>
      <family val="2"/>
    </font>
    <font>
      <sz val="8"/>
      <color indexed="30"/>
      <name val="Arial"/>
      <family val="2"/>
    </font>
    <font>
      <sz val="8"/>
      <color indexed="10"/>
      <name val="Arial"/>
      <family val="2"/>
    </font>
    <font>
      <b/>
      <sz val="8"/>
      <color indexed="10"/>
      <name val="Arial"/>
      <family val="2"/>
    </font>
    <font>
      <b/>
      <sz val="9"/>
      <color indexed="10"/>
      <name val="Arial"/>
      <family val="2"/>
    </font>
    <font>
      <vertAlign val="superscript"/>
      <sz val="8"/>
      <color indexed="8"/>
      <name val="Arial"/>
      <family val="2"/>
    </font>
    <font>
      <sz val="9"/>
      <name val="Arial"/>
      <family val="2"/>
    </font>
    <font>
      <sz val="10"/>
      <name val="Arial"/>
      <family val="2"/>
    </font>
    <font>
      <vertAlign val="superscript"/>
      <sz val="8"/>
      <name val="Arial"/>
      <family val="2"/>
    </font>
    <font>
      <b/>
      <sz val="10"/>
      <color indexed="8"/>
      <name val="Arial"/>
      <family val="2"/>
    </font>
    <font>
      <sz val="8"/>
      <color indexed="23"/>
      <name val="Arial"/>
      <family val="2"/>
    </font>
    <font>
      <i/>
      <sz val="8"/>
      <name val="Arial"/>
      <family val="2"/>
    </font>
    <font>
      <sz val="7"/>
      <name val="Arial"/>
      <family val="2"/>
    </font>
    <font>
      <sz val="10"/>
      <color indexed="9"/>
      <name val="Tahoma"/>
      <family val="2"/>
    </font>
    <font>
      <sz val="10"/>
      <color indexed="17"/>
      <name val="Tahoma"/>
      <family val="2"/>
    </font>
    <font>
      <u val="single"/>
      <sz val="10"/>
      <color indexed="12"/>
      <name val="Tahoma"/>
      <family val="2"/>
    </font>
    <font>
      <b/>
      <sz val="10"/>
      <color indexed="63"/>
      <name val="Tahoma"/>
      <family val="2"/>
    </font>
    <font>
      <b/>
      <sz val="10"/>
      <color indexed="52"/>
      <name val="Tahoma"/>
      <family val="2"/>
    </font>
    <font>
      <sz val="10"/>
      <color indexed="20"/>
      <name val="Tahoma"/>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60"/>
      <name val="Tahoma"/>
      <family val="2"/>
    </font>
    <font>
      <sz val="11"/>
      <color indexed="8"/>
      <name val="Calibri"/>
      <family val="2"/>
    </font>
    <font>
      <sz val="10"/>
      <color indexed="52"/>
      <name val="Tahoma"/>
      <family val="2"/>
    </font>
    <font>
      <u val="single"/>
      <sz val="10"/>
      <color indexed="20"/>
      <name val="Tahoma"/>
      <family val="2"/>
    </font>
    <font>
      <b/>
      <sz val="10"/>
      <color indexed="9"/>
      <name val="Tahoma"/>
      <family val="2"/>
    </font>
    <font>
      <i/>
      <sz val="10"/>
      <color indexed="23"/>
      <name val="Tahoma"/>
      <family val="2"/>
    </font>
    <font>
      <sz val="10"/>
      <color indexed="10"/>
      <name val="Tahoma"/>
      <family val="2"/>
    </font>
    <font>
      <b/>
      <sz val="10"/>
      <color indexed="8"/>
      <name val="Tahoma"/>
      <family val="2"/>
    </font>
    <font>
      <sz val="10"/>
      <color indexed="62"/>
      <name val="Tahoma"/>
      <family val="2"/>
    </font>
    <font>
      <sz val="10"/>
      <color indexed="8"/>
      <name val="Arial"/>
      <family val="2"/>
    </font>
    <font>
      <b/>
      <sz val="10"/>
      <color indexed="10"/>
      <name val="Arial"/>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sz val="10"/>
      <color theme="1"/>
      <name val="Arial"/>
      <family val="2"/>
    </font>
    <font>
      <b/>
      <sz val="10"/>
      <color rgb="FFFF0000"/>
      <name val="Arial"/>
      <family val="2"/>
    </font>
    <font>
      <b/>
      <sz val="8"/>
      <color rgb="FFFF000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rgb="FFFFFF0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4"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2">
    <xf numFmtId="0" fontId="0" fillId="0" borderId="0" xfId="0" applyAlignment="1">
      <alignment/>
    </xf>
    <xf numFmtId="0" fontId="2" fillId="0" borderId="10" xfId="0" applyFont="1" applyBorder="1" applyAlignment="1">
      <alignment vertical="center" wrapText="1"/>
    </xf>
    <xf numFmtId="0" fontId="1" fillId="33" borderId="10" xfId="0" applyFont="1" applyFill="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2" fillId="33" borderId="13" xfId="0" applyFont="1" applyFill="1" applyBorder="1" applyAlignment="1">
      <alignment vertical="center" wrapText="1"/>
    </xf>
    <xf numFmtId="0" fontId="2" fillId="33" borderId="11" xfId="0" applyFont="1" applyFill="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wrapText="1"/>
    </xf>
    <xf numFmtId="0" fontId="3" fillId="0" borderId="10" xfId="0" applyFont="1" applyBorder="1" applyAlignment="1">
      <alignment horizontal="center" wrapText="1"/>
    </xf>
    <xf numFmtId="164" fontId="3" fillId="0" borderId="10" xfId="0" applyNumberFormat="1" applyFont="1" applyBorder="1" applyAlignment="1">
      <alignment wrapText="1"/>
    </xf>
    <xf numFmtId="4" fontId="1" fillId="33" borderId="10" xfId="0" applyNumberFormat="1" applyFont="1" applyFill="1" applyBorder="1" applyAlignment="1">
      <alignment horizontal="center" vertical="center" wrapText="1"/>
    </xf>
    <xf numFmtId="4" fontId="2" fillId="0" borderId="11" xfId="0" applyNumberFormat="1" applyFont="1" applyBorder="1" applyAlignment="1">
      <alignment vertical="center" wrapText="1"/>
    </xf>
    <xf numFmtId="4" fontId="5" fillId="0" borderId="11" xfId="0" applyNumberFormat="1" applyFont="1" applyBorder="1" applyAlignment="1">
      <alignment vertical="center" wrapText="1"/>
    </xf>
    <xf numFmtId="4" fontId="3" fillId="0" borderId="10" xfId="0" applyNumberFormat="1" applyFont="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center" vertical="top" wrapText="1"/>
    </xf>
    <xf numFmtId="4" fontId="2" fillId="33" borderId="14" xfId="0" applyNumberFormat="1" applyFont="1" applyFill="1" applyBorder="1" applyAlignment="1">
      <alignment horizontal="right"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0" borderId="13" xfId="0" applyFont="1" applyBorder="1" applyAlignment="1">
      <alignment vertical="center"/>
    </xf>
    <xf numFmtId="16" fontId="2" fillId="0" borderId="13"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0" fontId="3" fillId="0" borderId="13" xfId="0" applyFont="1" applyBorder="1" applyAlignment="1">
      <alignment horizontal="left" vertical="center" indent="4"/>
    </xf>
    <xf numFmtId="0" fontId="3" fillId="33" borderId="13" xfId="0" applyFont="1" applyFill="1" applyBorder="1" applyAlignment="1">
      <alignment vertical="center" wrapText="1"/>
    </xf>
    <xf numFmtId="0" fontId="2" fillId="33" borderId="12" xfId="0" applyFont="1" applyFill="1" applyBorder="1" applyAlignment="1">
      <alignment horizontal="right" vertical="center"/>
    </xf>
    <xf numFmtId="165"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 fontId="16" fillId="33" borderId="16" xfId="0" applyNumberFormat="1" applyFont="1" applyFill="1" applyBorder="1" applyAlignment="1">
      <alignment horizontal="right" vertical="center"/>
    </xf>
    <xf numFmtId="164" fontId="1" fillId="0" borderId="0" xfId="0" applyNumberFormat="1" applyFont="1" applyFill="1" applyBorder="1" applyAlignment="1">
      <alignment wrapText="1"/>
    </xf>
    <xf numFmtId="164" fontId="4" fillId="0" borderId="0" xfId="0" applyNumberFormat="1" applyFont="1" applyFill="1" applyBorder="1" applyAlignment="1">
      <alignment wrapText="1"/>
    </xf>
    <xf numFmtId="164" fontId="1" fillId="0" borderId="0" xfId="0" applyNumberFormat="1" applyFont="1" applyBorder="1" applyAlignment="1">
      <alignment wrapText="1"/>
    </xf>
    <xf numFmtId="164" fontId="3" fillId="0" borderId="0" xfId="0" applyNumberFormat="1" applyFont="1" applyBorder="1" applyAlignment="1">
      <alignment wrapText="1"/>
    </xf>
    <xf numFmtId="0" fontId="3" fillId="0" borderId="0" xfId="0" applyFont="1" applyBorder="1" applyAlignment="1">
      <alignment vertical="center" wrapText="1"/>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1" fillId="33" borderId="0" xfId="0" applyFont="1" applyFill="1" applyBorder="1" applyAlignment="1">
      <alignment horizontal="center" vertical="center" wrapText="1"/>
    </xf>
    <xf numFmtId="4"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wrapText="1"/>
    </xf>
    <xf numFmtId="4" fontId="2" fillId="0" borderId="0" xfId="0" applyNumberFormat="1" applyFont="1" applyBorder="1" applyAlignment="1">
      <alignment vertical="center" wrapText="1"/>
    </xf>
    <xf numFmtId="164" fontId="2" fillId="0" borderId="0" xfId="0" applyNumberFormat="1" applyFont="1" applyBorder="1" applyAlignment="1">
      <alignment vertical="center" wrapText="1"/>
    </xf>
    <xf numFmtId="0" fontId="1" fillId="0" borderId="0" xfId="0" applyFont="1" applyFill="1" applyBorder="1" applyAlignment="1">
      <alignment horizontal="center" vertical="top" wrapText="1"/>
    </xf>
    <xf numFmtId="0" fontId="4" fillId="0" borderId="0" xfId="0" applyFont="1" applyFill="1" applyBorder="1" applyAlignment="1">
      <alignment vertical="top" wrapText="1"/>
    </xf>
    <xf numFmtId="0" fontId="1"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wrapText="1"/>
    </xf>
    <xf numFmtId="0" fontId="3" fillId="33" borderId="0" xfId="0" applyFont="1" applyFill="1" applyBorder="1" applyAlignment="1">
      <alignment horizontal="center" vertical="center" wrapText="1"/>
    </xf>
    <xf numFmtId="0" fontId="4" fillId="0" borderId="0" xfId="0" applyFont="1" applyBorder="1" applyAlignment="1">
      <alignment vertical="center" wrapText="1"/>
    </xf>
    <xf numFmtId="49" fontId="2" fillId="0" borderId="0" xfId="0" applyNumberFormat="1" applyFont="1" applyBorder="1" applyAlignment="1">
      <alignment horizontal="center" vertical="center" wrapText="1"/>
    </xf>
    <xf numFmtId="0" fontId="1" fillId="0" borderId="0" xfId="0" applyFont="1" applyBorder="1" applyAlignment="1">
      <alignment horizontal="center" vertical="top" wrapText="1"/>
    </xf>
    <xf numFmtId="0" fontId="4" fillId="0" borderId="0" xfId="0" applyFont="1" applyFill="1" applyBorder="1" applyAlignment="1">
      <alignment horizontal="left" vertical="top" wrapText="1"/>
    </xf>
    <xf numFmtId="0" fontId="8" fillId="0" borderId="0" xfId="0" applyFont="1" applyBorder="1" applyAlignment="1">
      <alignment vertical="center" wrapText="1"/>
    </xf>
    <xf numFmtId="0" fontId="61" fillId="0" borderId="0" xfId="58" applyFont="1" applyBorder="1" applyAlignment="1">
      <alignment vertical="top" wrapText="1"/>
      <protection/>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61" fillId="0" borderId="0" xfId="58" applyFont="1" applyFill="1" applyBorder="1" applyAlignment="1">
      <alignment vertical="top" wrapText="1"/>
      <protection/>
    </xf>
    <xf numFmtId="164" fontId="1" fillId="0" borderId="0" xfId="0" applyNumberFormat="1" applyFont="1" applyBorder="1" applyAlignment="1">
      <alignment vertical="center" wrapText="1"/>
    </xf>
    <xf numFmtId="0" fontId="4" fillId="0" borderId="0" xfId="0" applyFont="1" applyFill="1" applyBorder="1" applyAlignment="1">
      <alignment horizontal="center" wrapText="1"/>
    </xf>
    <xf numFmtId="3" fontId="4" fillId="0" borderId="0" xfId="0" applyNumberFormat="1" applyFont="1" applyFill="1" applyBorder="1" applyAlignment="1">
      <alignment horizontal="center" wrapText="1"/>
    </xf>
    <xf numFmtId="0" fontId="3" fillId="0" borderId="0" xfId="0" applyFont="1" applyBorder="1" applyAlignment="1">
      <alignment horizontal="center" vertical="top" wrapText="1"/>
    </xf>
    <xf numFmtId="0" fontId="3" fillId="34" borderId="0" xfId="0" applyFont="1" applyFill="1" applyBorder="1" applyAlignment="1">
      <alignment vertical="top" wrapText="1"/>
    </xf>
    <xf numFmtId="0" fontId="3" fillId="0" borderId="0" xfId="0" applyFont="1" applyBorder="1" applyAlignment="1">
      <alignment wrapText="1"/>
    </xf>
    <xf numFmtId="0" fontId="3" fillId="0" borderId="0" xfId="0" applyFont="1" applyBorder="1" applyAlignment="1">
      <alignment horizontal="center" wrapText="1"/>
    </xf>
    <xf numFmtId="4" fontId="3" fillId="0" borderId="0" xfId="0" applyNumberFormat="1" applyFont="1" applyBorder="1" applyAlignment="1">
      <alignment wrapText="1"/>
    </xf>
    <xf numFmtId="0" fontId="3" fillId="0" borderId="0" xfId="0" applyFont="1" applyBorder="1" applyAlignment="1">
      <alignment vertical="top" wrapTex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164" fontId="9" fillId="0" borderId="0" xfId="0" applyNumberFormat="1" applyFont="1" applyFill="1" applyBorder="1" applyAlignment="1">
      <alignment vertical="center" wrapText="1"/>
    </xf>
    <xf numFmtId="164" fontId="1" fillId="0" borderId="0" xfId="0" applyNumberFormat="1"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17" fillId="34" borderId="0" xfId="0" applyFont="1" applyFill="1" applyBorder="1" applyAlignment="1">
      <alignment wrapText="1"/>
    </xf>
    <xf numFmtId="0" fontId="4" fillId="34" borderId="0" xfId="0" applyFont="1" applyFill="1" applyBorder="1" applyAlignment="1">
      <alignment wrapText="1"/>
    </xf>
    <xf numFmtId="0" fontId="4" fillId="0" borderId="0" xfId="0" applyFont="1" applyFill="1" applyBorder="1" applyAlignment="1">
      <alignment horizontal="center" wrapText="1"/>
    </xf>
    <xf numFmtId="3" fontId="4" fillId="0" borderId="0" xfId="0" applyNumberFormat="1" applyFont="1" applyFill="1" applyBorder="1" applyAlignment="1">
      <alignment horizontal="center" wrapText="1"/>
    </xf>
    <xf numFmtId="164" fontId="4" fillId="0" borderId="0" xfId="0" applyNumberFormat="1" applyFont="1" applyFill="1" applyBorder="1" applyAlignment="1">
      <alignment wrapText="1"/>
    </xf>
    <xf numFmtId="3" fontId="10" fillId="0"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0" fontId="4" fillId="35" borderId="0" xfId="0" applyFont="1" applyFill="1" applyBorder="1" applyAlignment="1">
      <alignment horizontal="left" vertical="top" wrapText="1"/>
    </xf>
    <xf numFmtId="3" fontId="62" fillId="0" borderId="0" xfId="0" applyNumberFormat="1" applyFont="1" applyFill="1" applyBorder="1" applyAlignment="1">
      <alignment horizontal="center" wrapText="1"/>
    </xf>
    <xf numFmtId="3" fontId="63" fillId="0" borderId="0" xfId="0" applyNumberFormat="1" applyFont="1" applyFill="1" applyBorder="1" applyAlignment="1">
      <alignment horizontal="center" wrapText="1"/>
    </xf>
    <xf numFmtId="3" fontId="7" fillId="0" borderId="0" xfId="0" applyNumberFormat="1" applyFont="1" applyBorder="1" applyAlignment="1">
      <alignment vertical="center" wrapText="1"/>
    </xf>
    <xf numFmtId="0" fontId="2" fillId="0" borderId="0" xfId="0" applyFont="1" applyBorder="1" applyAlignment="1">
      <alignment vertical="center"/>
    </xf>
    <xf numFmtId="0" fontId="13" fillId="0" borderId="0" xfId="0" applyFont="1" applyBorder="1" applyAlignment="1">
      <alignment vertical="center" wrapText="1"/>
    </xf>
    <xf numFmtId="0" fontId="4" fillId="0" borderId="0" xfId="0" applyFont="1" applyFill="1" applyBorder="1" applyAlignment="1">
      <alignment horizontal="left" vertical="top" wrapText="1"/>
    </xf>
    <xf numFmtId="164" fontId="1" fillId="0" borderId="0" xfId="0" applyNumberFormat="1" applyFont="1" applyFill="1" applyBorder="1" applyAlignment="1">
      <alignment wrapText="1"/>
    </xf>
    <xf numFmtId="0" fontId="2" fillId="0" borderId="0" xfId="0" applyFont="1" applyFill="1" applyBorder="1" applyAlignment="1">
      <alignment vertical="center"/>
    </xf>
    <xf numFmtId="164" fontId="4" fillId="0" borderId="0" xfId="0" applyNumberFormat="1" applyFont="1" applyFill="1" applyBorder="1" applyAlignment="1">
      <alignment horizontal="center" wrapText="1"/>
    </xf>
    <xf numFmtId="164" fontId="4" fillId="0" borderId="0" xfId="0" applyNumberFormat="1" applyFont="1" applyBorder="1" applyAlignment="1">
      <alignment vertical="center" wrapText="1"/>
    </xf>
    <xf numFmtId="0" fontId="3" fillId="36" borderId="0" xfId="0" applyFont="1" applyFill="1" applyBorder="1" applyAlignment="1">
      <alignment horizont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3" fillId="37" borderId="0" xfId="0" applyFont="1" applyFill="1" applyBorder="1" applyAlignment="1">
      <alignment horizontal="center" vertical="center" wrapText="1"/>
    </xf>
    <xf numFmtId="4" fontId="2" fillId="37" borderId="0" xfId="0" applyNumberFormat="1" applyFont="1" applyFill="1" applyBorder="1" applyAlignment="1">
      <alignment horizontal="right" vertical="center"/>
    </xf>
    <xf numFmtId="0" fontId="1" fillId="37"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wrapText="1"/>
    </xf>
    <xf numFmtId="164" fontId="1" fillId="37" borderId="0" xfId="0" applyNumberFormat="1" applyFont="1" applyFill="1" applyBorder="1" applyAlignment="1">
      <alignment horizontal="center" vertical="center" wrapText="1"/>
    </xf>
    <xf numFmtId="164" fontId="2" fillId="37" borderId="0" xfId="0" applyNumberFormat="1" applyFont="1" applyFill="1" applyBorder="1" applyAlignment="1">
      <alignment horizontal="right" vertical="center" wrapText="1"/>
    </xf>
    <xf numFmtId="0" fontId="64" fillId="0" borderId="0" xfId="0" applyFont="1" applyFill="1" applyBorder="1" applyAlignment="1">
      <alignment horizontal="center"/>
    </xf>
    <xf numFmtId="0" fontId="2" fillId="0" borderId="0" xfId="0" applyFont="1" applyFill="1" applyBorder="1" applyAlignment="1">
      <alignment horizontal="center" vertical="center" wrapText="1"/>
    </xf>
    <xf numFmtId="0" fontId="1" fillId="0" borderId="0" xfId="0" applyFont="1" applyFill="1" applyBorder="1" applyAlignment="1" quotePrefix="1">
      <alignment horizontal="center" wrapText="1"/>
    </xf>
    <xf numFmtId="0" fontId="19" fillId="0" borderId="0" xfId="0" applyFont="1" applyFill="1" applyBorder="1" applyAlignment="1">
      <alignment horizontal="center" wrapText="1"/>
    </xf>
    <xf numFmtId="164" fontId="2" fillId="37" borderId="0"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165" fontId="2" fillId="33" borderId="12" xfId="0" applyNumberFormat="1" applyFont="1" applyFill="1" applyBorder="1" applyAlignment="1">
      <alignment horizontal="right" vertical="center"/>
    </xf>
    <xf numFmtId="165" fontId="3" fillId="0" borderId="13" xfId="0" applyNumberFormat="1" applyFont="1" applyBorder="1" applyAlignment="1">
      <alignment vertical="center"/>
    </xf>
    <xf numFmtId="165" fontId="3" fillId="0" borderId="12" xfId="0" applyNumberFormat="1" applyFont="1" applyBorder="1" applyAlignment="1">
      <alignment vertical="center"/>
    </xf>
    <xf numFmtId="165" fontId="2" fillId="0" borderId="11" xfId="0" applyNumberFormat="1" applyFont="1" applyBorder="1" applyAlignment="1">
      <alignment vertical="center"/>
    </xf>
    <xf numFmtId="165" fontId="2" fillId="0" borderId="12" xfId="0" applyNumberFormat="1" applyFont="1" applyBorder="1" applyAlignment="1">
      <alignment vertical="center"/>
    </xf>
    <xf numFmtId="164" fontId="1" fillId="33" borderId="13" xfId="0" applyNumberFormat="1" applyFont="1" applyFill="1" applyBorder="1" applyAlignment="1">
      <alignment horizontal="center" vertical="center" wrapText="1"/>
    </xf>
    <xf numFmtId="164" fontId="1" fillId="33" borderId="12"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165" fontId="16" fillId="33" borderId="17" xfId="0" applyNumberFormat="1" applyFont="1" applyFill="1" applyBorder="1" applyAlignment="1">
      <alignment horizontal="right" vertical="center" wrapText="1"/>
    </xf>
    <xf numFmtId="165" fontId="16" fillId="33" borderId="18" xfId="0" applyNumberFormat="1" applyFont="1" applyFill="1" applyBorder="1" applyAlignment="1">
      <alignment horizontal="righ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no 2" xfId="58"/>
    <cellStyle name="Note" xfId="59"/>
    <cellStyle name="Output" xfId="60"/>
    <cellStyle name="Percent" xfId="61"/>
    <cellStyle name="Title" xfId="62"/>
    <cellStyle name="Total" xfId="63"/>
    <cellStyle name="Warning Text" xfId="6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N98"/>
  <sheetViews>
    <sheetView showZeros="0" view="pageBreakPreview" zoomScale="110" zoomScaleSheetLayoutView="110" workbookViewId="0" topLeftCell="A1">
      <selection activeCell="B12" sqref="B12"/>
    </sheetView>
  </sheetViews>
  <sheetFormatPr defaultColWidth="9.140625" defaultRowHeight="12.75"/>
  <cols>
    <col min="1" max="1" width="4.28125" style="73" customWidth="1"/>
    <col min="2" max="2" width="48.140625" style="78" customWidth="1"/>
    <col min="3" max="3" width="9.28125" style="107" customWidth="1"/>
    <col min="4" max="4" width="6.8515625" style="76" customWidth="1"/>
    <col min="5" max="5" width="7.00390625" style="77" customWidth="1"/>
    <col min="6" max="6" width="8.8515625" style="42" customWidth="1"/>
    <col min="7" max="7" width="11.421875" style="42" customWidth="1"/>
    <col min="8" max="9" width="9.140625" style="43" customWidth="1"/>
    <col min="10" max="10" width="58.8515625" style="43" customWidth="1"/>
    <col min="11" max="11" width="51.7109375" style="43" customWidth="1"/>
    <col min="12" max="16384" width="9.140625" style="43" customWidth="1"/>
  </cols>
  <sheetData>
    <row r="1" spans="1:7" s="45" customFormat="1" ht="22.5">
      <c r="A1" s="47" t="s">
        <v>8</v>
      </c>
      <c r="B1" s="110" t="s">
        <v>9</v>
      </c>
      <c r="C1" s="110" t="s">
        <v>198</v>
      </c>
      <c r="D1" s="110" t="s">
        <v>10</v>
      </c>
      <c r="E1" s="111" t="s">
        <v>11</v>
      </c>
      <c r="F1" s="112" t="s">
        <v>12</v>
      </c>
      <c r="G1" s="112" t="s">
        <v>13</v>
      </c>
    </row>
    <row r="2" spans="1:7" s="46" customFormat="1" ht="30" customHeight="1">
      <c r="A2" s="50">
        <v>1</v>
      </c>
      <c r="B2" s="51" t="s">
        <v>39</v>
      </c>
      <c r="C2" s="105"/>
      <c r="D2" s="52"/>
      <c r="E2" s="53"/>
      <c r="F2" s="54"/>
      <c r="G2" s="54"/>
    </row>
    <row r="3" spans="1:7" s="46" customFormat="1" ht="30" customHeight="1">
      <c r="A3" s="50" t="s">
        <v>18</v>
      </c>
      <c r="B3" s="51" t="s">
        <v>27</v>
      </c>
      <c r="C3" s="105"/>
      <c r="D3" s="52"/>
      <c r="E3" s="53"/>
      <c r="F3" s="54"/>
      <c r="G3" s="54"/>
    </row>
    <row r="4" spans="1:7" s="45" customFormat="1" ht="33.75">
      <c r="A4" s="55">
        <v>1</v>
      </c>
      <c r="B4" s="56" t="s">
        <v>95</v>
      </c>
      <c r="C4" s="106" t="s">
        <v>38</v>
      </c>
      <c r="D4" s="57" t="s">
        <v>15</v>
      </c>
      <c r="E4" s="58">
        <v>3</v>
      </c>
      <c r="F4" s="39"/>
      <c r="G4" s="41">
        <f>F4*E4</f>
        <v>0</v>
      </c>
    </row>
    <row r="5" spans="1:7" s="45" customFormat="1" ht="56.25">
      <c r="A5" s="55">
        <f>A4+1</f>
        <v>2</v>
      </c>
      <c r="B5" s="56" t="s">
        <v>176</v>
      </c>
      <c r="C5" s="106" t="s">
        <v>38</v>
      </c>
      <c r="D5" s="57" t="s">
        <v>66</v>
      </c>
      <c r="E5" s="59">
        <v>2</v>
      </c>
      <c r="F5" s="39"/>
      <c r="G5" s="41">
        <f>F5*E5</f>
        <v>0</v>
      </c>
    </row>
    <row r="6" spans="1:7" s="45" customFormat="1" ht="45">
      <c r="A6" s="55">
        <f>A5+1</f>
        <v>3</v>
      </c>
      <c r="B6" s="56" t="s">
        <v>84</v>
      </c>
      <c r="C6" s="106" t="s">
        <v>38</v>
      </c>
      <c r="D6" s="57" t="s">
        <v>66</v>
      </c>
      <c r="E6" s="59">
        <v>3</v>
      </c>
      <c r="F6" s="39"/>
      <c r="G6" s="41">
        <f>F6*E6</f>
        <v>0</v>
      </c>
    </row>
    <row r="7" spans="1:7" s="45" customFormat="1" ht="33.75">
      <c r="A7" s="55">
        <f>A6+1</f>
        <v>4</v>
      </c>
      <c r="B7" s="56" t="s">
        <v>96</v>
      </c>
      <c r="C7" s="106" t="s">
        <v>38</v>
      </c>
      <c r="D7" s="57" t="s">
        <v>66</v>
      </c>
      <c r="E7" s="59">
        <v>1</v>
      </c>
      <c r="F7" s="39"/>
      <c r="G7" s="41">
        <f>F7*E7</f>
        <v>0</v>
      </c>
    </row>
    <row r="8" spans="1:9" ht="30" customHeight="1">
      <c r="A8" s="108"/>
      <c r="B8" s="108"/>
      <c r="C8" s="108"/>
      <c r="D8" s="108"/>
      <c r="E8" s="109" t="s">
        <v>29</v>
      </c>
      <c r="F8" s="118">
        <f>SUM(G4:G7)</f>
        <v>0</v>
      </c>
      <c r="G8" s="118"/>
      <c r="I8" s="46"/>
    </row>
    <row r="9" spans="1:9" s="46" customFormat="1" ht="30" customHeight="1">
      <c r="A9" s="50">
        <v>1</v>
      </c>
      <c r="B9" s="51" t="s">
        <v>39</v>
      </c>
      <c r="C9" s="105"/>
      <c r="D9" s="52"/>
      <c r="E9" s="53"/>
      <c r="F9" s="54"/>
      <c r="G9" s="54"/>
      <c r="I9" s="61"/>
    </row>
    <row r="10" spans="1:9" s="46" customFormat="1" ht="30" customHeight="1">
      <c r="A10" s="62" t="s">
        <v>19</v>
      </c>
      <c r="B10" s="51" t="s">
        <v>62</v>
      </c>
      <c r="C10" s="105"/>
      <c r="D10" s="52"/>
      <c r="E10" s="53"/>
      <c r="F10" s="54"/>
      <c r="G10" s="54"/>
      <c r="I10" s="61"/>
    </row>
    <row r="11" spans="1:9" s="61" customFormat="1" ht="135">
      <c r="A11" s="63">
        <v>1</v>
      </c>
      <c r="B11" s="64" t="s">
        <v>98</v>
      </c>
      <c r="C11" s="106"/>
      <c r="D11" s="57" t="s">
        <v>28</v>
      </c>
      <c r="E11" s="59">
        <v>11.1</v>
      </c>
      <c r="F11" s="40"/>
      <c r="G11" s="40">
        <f aca="true" t="shared" si="0" ref="G11:G16">F11*E11</f>
        <v>0</v>
      </c>
      <c r="I11" s="65"/>
    </row>
    <row r="12" spans="1:9" s="61" customFormat="1" ht="78.75">
      <c r="A12" s="63">
        <f>A11+1</f>
        <v>2</v>
      </c>
      <c r="B12" s="64" t="s">
        <v>99</v>
      </c>
      <c r="C12" s="106"/>
      <c r="D12" s="57" t="s">
        <v>28</v>
      </c>
      <c r="E12" s="59">
        <v>15</v>
      </c>
      <c r="F12" s="40"/>
      <c r="G12" s="40">
        <f t="shared" si="0"/>
        <v>0</v>
      </c>
      <c r="I12" s="65"/>
    </row>
    <row r="13" spans="1:9" s="61" customFormat="1" ht="90">
      <c r="A13" s="63">
        <f>A12+1</f>
        <v>3</v>
      </c>
      <c r="B13" s="64" t="s">
        <v>100</v>
      </c>
      <c r="C13" s="106"/>
      <c r="D13" s="57" t="s">
        <v>28</v>
      </c>
      <c r="E13" s="59">
        <v>4</v>
      </c>
      <c r="F13" s="40"/>
      <c r="G13" s="40">
        <f t="shared" si="0"/>
        <v>0</v>
      </c>
      <c r="I13" s="65"/>
    </row>
    <row r="14" spans="1:9" s="61" customFormat="1" ht="146.25">
      <c r="A14" s="63">
        <f>A13+1</f>
        <v>4</v>
      </c>
      <c r="B14" s="64" t="s">
        <v>180</v>
      </c>
      <c r="C14" s="106"/>
      <c r="D14" s="57" t="s">
        <v>73</v>
      </c>
      <c r="E14" s="59">
        <v>7</v>
      </c>
      <c r="F14" s="40"/>
      <c r="G14" s="40">
        <f t="shared" si="0"/>
        <v>0</v>
      </c>
      <c r="I14" s="65"/>
    </row>
    <row r="15" spans="1:11" s="61" customFormat="1" ht="33.75">
      <c r="A15" s="63">
        <f>A14+1</f>
        <v>5</v>
      </c>
      <c r="B15" s="64" t="s">
        <v>74</v>
      </c>
      <c r="C15" s="106"/>
      <c r="D15" s="57" t="s">
        <v>73</v>
      </c>
      <c r="E15" s="59">
        <v>48</v>
      </c>
      <c r="F15" s="40"/>
      <c r="G15" s="40">
        <f t="shared" si="0"/>
        <v>0</v>
      </c>
      <c r="I15" s="65"/>
      <c r="J15" s="66"/>
      <c r="K15" s="66"/>
    </row>
    <row r="16" spans="1:11" s="61" customFormat="1" ht="45">
      <c r="A16" s="63">
        <f>A15+1</f>
        <v>6</v>
      </c>
      <c r="B16" s="64" t="s">
        <v>177</v>
      </c>
      <c r="C16" s="106"/>
      <c r="D16" s="57" t="s">
        <v>15</v>
      </c>
      <c r="E16" s="59">
        <v>1</v>
      </c>
      <c r="F16" s="40"/>
      <c r="G16" s="40">
        <f t="shared" si="0"/>
        <v>0</v>
      </c>
      <c r="I16" s="65"/>
      <c r="J16" s="66"/>
      <c r="K16" s="66"/>
    </row>
    <row r="17" spans="1:9" ht="30" customHeight="1">
      <c r="A17" s="108"/>
      <c r="B17" s="108"/>
      <c r="C17" s="108"/>
      <c r="D17" s="108"/>
      <c r="E17" s="109" t="s">
        <v>30</v>
      </c>
      <c r="F17" s="118">
        <f>SUM(G11:G16)</f>
        <v>0</v>
      </c>
      <c r="G17" s="118"/>
      <c r="I17" s="46"/>
    </row>
    <row r="18" spans="1:9" s="46" customFormat="1" ht="30" customHeight="1">
      <c r="A18" s="50">
        <v>1</v>
      </c>
      <c r="B18" s="51" t="s">
        <v>39</v>
      </c>
      <c r="C18" s="105"/>
      <c r="D18" s="52"/>
      <c r="E18" s="53"/>
      <c r="F18" s="54"/>
      <c r="G18" s="54"/>
      <c r="I18" s="61"/>
    </row>
    <row r="19" spans="1:9" s="46" customFormat="1" ht="30" customHeight="1">
      <c r="A19" s="62" t="s">
        <v>20</v>
      </c>
      <c r="B19" s="51" t="s">
        <v>63</v>
      </c>
      <c r="C19" s="105"/>
      <c r="D19" s="52"/>
      <c r="E19" s="53"/>
      <c r="F19" s="54"/>
      <c r="G19" s="54"/>
      <c r="I19" s="61"/>
    </row>
    <row r="20" spans="1:9" s="61" customFormat="1" ht="146.25">
      <c r="A20" s="63">
        <v>1</v>
      </c>
      <c r="B20" s="64" t="s">
        <v>147</v>
      </c>
      <c r="C20" s="106" t="s">
        <v>38</v>
      </c>
      <c r="D20" s="57" t="s">
        <v>15</v>
      </c>
      <c r="E20" s="59">
        <v>1</v>
      </c>
      <c r="F20" s="40"/>
      <c r="G20" s="40">
        <f aca="true" t="shared" si="1" ref="G20:G26">F20*E20</f>
        <v>0</v>
      </c>
      <c r="I20" s="65"/>
    </row>
    <row r="21" spans="1:11" s="61" customFormat="1" ht="202.5">
      <c r="A21" s="63">
        <f>A20+1</f>
        <v>2</v>
      </c>
      <c r="B21" s="64" t="s">
        <v>134</v>
      </c>
      <c r="C21" s="106"/>
      <c r="D21" s="57" t="s">
        <v>15</v>
      </c>
      <c r="E21" s="59">
        <v>1</v>
      </c>
      <c r="F21" s="40"/>
      <c r="G21" s="40">
        <f t="shared" si="1"/>
        <v>0</v>
      </c>
      <c r="I21" s="65"/>
      <c r="J21" s="66"/>
      <c r="K21" s="66"/>
    </row>
    <row r="22" spans="1:11" s="61" customFormat="1" ht="202.5">
      <c r="A22" s="63">
        <f>A21+1</f>
        <v>3</v>
      </c>
      <c r="B22" s="64" t="s">
        <v>135</v>
      </c>
      <c r="C22" s="106"/>
      <c r="D22" s="57" t="s">
        <v>15</v>
      </c>
      <c r="E22" s="59">
        <v>1</v>
      </c>
      <c r="F22" s="40"/>
      <c r="G22" s="40">
        <f t="shared" si="1"/>
        <v>0</v>
      </c>
      <c r="I22" s="65"/>
      <c r="J22" s="66"/>
      <c r="K22" s="66"/>
    </row>
    <row r="23" spans="1:11" s="61" customFormat="1" ht="191.25">
      <c r="A23" s="63">
        <f>A22+1</f>
        <v>4</v>
      </c>
      <c r="B23" s="64" t="s">
        <v>136</v>
      </c>
      <c r="C23" s="106"/>
      <c r="D23" s="57" t="s">
        <v>15</v>
      </c>
      <c r="E23" s="59">
        <v>1</v>
      </c>
      <c r="F23" s="40"/>
      <c r="G23" s="40">
        <f t="shared" si="1"/>
        <v>0</v>
      </c>
      <c r="I23" s="65"/>
      <c r="J23" s="66"/>
      <c r="K23" s="66"/>
    </row>
    <row r="24" spans="1:11" s="61" customFormat="1" ht="56.25">
      <c r="A24" s="63">
        <f>A23+1</f>
        <v>5</v>
      </c>
      <c r="B24" s="64" t="s">
        <v>148</v>
      </c>
      <c r="C24" s="106"/>
      <c r="D24" s="57" t="s">
        <v>15</v>
      </c>
      <c r="E24" s="59">
        <v>1</v>
      </c>
      <c r="F24" s="40"/>
      <c r="G24" s="40">
        <f t="shared" si="1"/>
        <v>0</v>
      </c>
      <c r="I24" s="65"/>
      <c r="J24" s="66"/>
      <c r="K24" s="66"/>
    </row>
    <row r="25" spans="1:11" s="67" customFormat="1" ht="45">
      <c r="A25" s="55">
        <f>A24+1</f>
        <v>6</v>
      </c>
      <c r="B25" s="64" t="s">
        <v>131</v>
      </c>
      <c r="C25" s="106" t="s">
        <v>38</v>
      </c>
      <c r="D25" s="57" t="s">
        <v>14</v>
      </c>
      <c r="E25" s="59">
        <v>1</v>
      </c>
      <c r="F25" s="40"/>
      <c r="G25" s="40">
        <f t="shared" si="1"/>
        <v>0</v>
      </c>
      <c r="I25" s="68"/>
      <c r="J25" s="69"/>
      <c r="K25" s="69"/>
    </row>
    <row r="26" spans="1:9" s="61" customFormat="1" ht="45">
      <c r="A26" s="63">
        <f>A23+1</f>
        <v>5</v>
      </c>
      <c r="B26" s="64" t="s">
        <v>91</v>
      </c>
      <c r="C26" s="106" t="s">
        <v>38</v>
      </c>
      <c r="D26" s="57" t="s">
        <v>14</v>
      </c>
      <c r="E26" s="59">
        <v>4</v>
      </c>
      <c r="F26" s="40"/>
      <c r="G26" s="40">
        <f t="shared" si="1"/>
        <v>0</v>
      </c>
      <c r="I26" s="65"/>
    </row>
    <row r="27" spans="1:9" ht="30" customHeight="1">
      <c r="A27" s="108"/>
      <c r="B27" s="108"/>
      <c r="C27" s="108"/>
      <c r="D27" s="108"/>
      <c r="E27" s="109" t="s">
        <v>119</v>
      </c>
      <c r="F27" s="113"/>
      <c r="G27" s="113">
        <f>SUM(G20:G26)</f>
        <v>0</v>
      </c>
      <c r="I27" s="46"/>
    </row>
    <row r="28" spans="1:9" s="46" customFormat="1" ht="30" customHeight="1">
      <c r="A28" s="50">
        <v>1</v>
      </c>
      <c r="B28" s="51" t="s">
        <v>39</v>
      </c>
      <c r="C28" s="105"/>
      <c r="D28" s="52"/>
      <c r="E28" s="53"/>
      <c r="F28" s="54"/>
      <c r="G28" s="54"/>
      <c r="I28" s="61"/>
    </row>
    <row r="29" spans="1:9" s="46" customFormat="1" ht="30" customHeight="1">
      <c r="A29" s="62" t="s">
        <v>31</v>
      </c>
      <c r="B29" s="51" t="s">
        <v>32</v>
      </c>
      <c r="C29" s="105"/>
      <c r="D29" s="52"/>
      <c r="E29" s="53"/>
      <c r="F29" s="54"/>
      <c r="G29" s="54"/>
      <c r="I29" s="61"/>
    </row>
    <row r="30" spans="1:9" s="61" customFormat="1" ht="67.5">
      <c r="A30" s="63">
        <v>1</v>
      </c>
      <c r="B30" s="64" t="s">
        <v>101</v>
      </c>
      <c r="C30" s="106" t="s">
        <v>38</v>
      </c>
      <c r="D30" s="57" t="s">
        <v>28</v>
      </c>
      <c r="E30" s="59">
        <v>53</v>
      </c>
      <c r="F30" s="40"/>
      <c r="G30" s="40">
        <f>E30*F30</f>
        <v>0</v>
      </c>
      <c r="I30" s="65"/>
    </row>
    <row r="31" spans="1:9" s="61" customFormat="1" ht="56.25">
      <c r="A31" s="63">
        <f>A30+1</f>
        <v>2</v>
      </c>
      <c r="B31" s="64" t="s">
        <v>75</v>
      </c>
      <c r="C31" s="106" t="s">
        <v>38</v>
      </c>
      <c r="D31" s="57" t="s">
        <v>28</v>
      </c>
      <c r="E31" s="59">
        <v>55</v>
      </c>
      <c r="F31" s="40"/>
      <c r="G31" s="40">
        <f>E31*F31</f>
        <v>0</v>
      </c>
      <c r="I31" s="65"/>
    </row>
    <row r="32" spans="1:9" s="61" customFormat="1" ht="67.5">
      <c r="A32" s="63">
        <f>A31+1</f>
        <v>3</v>
      </c>
      <c r="B32" s="64" t="s">
        <v>90</v>
      </c>
      <c r="C32" s="106" t="s">
        <v>38</v>
      </c>
      <c r="D32" s="57" t="s">
        <v>73</v>
      </c>
      <c r="E32" s="59">
        <v>7</v>
      </c>
      <c r="F32" s="40"/>
      <c r="G32" s="40">
        <f>E32*F32</f>
        <v>0</v>
      </c>
      <c r="I32" s="65"/>
    </row>
    <row r="33" spans="1:9" ht="30" customHeight="1">
      <c r="A33" s="108"/>
      <c r="B33" s="108"/>
      <c r="C33" s="108"/>
      <c r="D33" s="108"/>
      <c r="E33" s="109" t="s">
        <v>33</v>
      </c>
      <c r="F33" s="118">
        <f>SUM(G30:G32)</f>
        <v>0</v>
      </c>
      <c r="G33" s="118"/>
      <c r="I33" s="46"/>
    </row>
    <row r="34" spans="1:9" s="46" customFormat="1" ht="30" customHeight="1">
      <c r="A34" s="50">
        <v>1</v>
      </c>
      <c r="B34" s="51" t="s">
        <v>39</v>
      </c>
      <c r="C34" s="105"/>
      <c r="D34" s="52"/>
      <c r="E34" s="53"/>
      <c r="F34" s="54"/>
      <c r="G34" s="54"/>
      <c r="I34" s="61"/>
    </row>
    <row r="35" spans="1:7" s="46" customFormat="1" ht="30" customHeight="1">
      <c r="A35" s="62" t="s">
        <v>64</v>
      </c>
      <c r="B35" s="51" t="s">
        <v>52</v>
      </c>
      <c r="C35" s="105"/>
      <c r="D35" s="52"/>
      <c r="E35" s="53"/>
      <c r="F35" s="54"/>
      <c r="G35" s="54"/>
    </row>
    <row r="36" spans="1:14" s="45" customFormat="1" ht="33.75">
      <c r="A36" s="63">
        <v>1</v>
      </c>
      <c r="B36" s="56" t="s">
        <v>149</v>
      </c>
      <c r="C36" s="44"/>
      <c r="D36" s="57" t="s">
        <v>14</v>
      </c>
      <c r="E36" s="58">
        <v>2</v>
      </c>
      <c r="F36" s="39"/>
      <c r="G36" s="39">
        <f aca="true" t="shared" si="2" ref="G36:G53">F36*E36</f>
        <v>0</v>
      </c>
      <c r="H36" s="41"/>
      <c r="M36" s="70"/>
      <c r="N36" s="70"/>
    </row>
    <row r="37" spans="1:14" s="45" customFormat="1" ht="33.75">
      <c r="A37" s="63">
        <f>A36+1</f>
        <v>2</v>
      </c>
      <c r="B37" s="56" t="s">
        <v>137</v>
      </c>
      <c r="C37" s="106"/>
      <c r="D37" s="57" t="s">
        <v>14</v>
      </c>
      <c r="E37" s="58">
        <v>2</v>
      </c>
      <c r="F37" s="39"/>
      <c r="G37" s="39">
        <f>F37*E37</f>
        <v>0</v>
      </c>
      <c r="H37" s="41"/>
      <c r="M37" s="70"/>
      <c r="N37" s="70"/>
    </row>
    <row r="38" spans="1:14" s="45" customFormat="1" ht="45">
      <c r="A38" s="63">
        <f aca="true" t="shared" si="3" ref="A38:A44">A37+1</f>
        <v>3</v>
      </c>
      <c r="B38" s="56" t="s">
        <v>97</v>
      </c>
      <c r="C38" s="106"/>
      <c r="D38" s="57" t="s">
        <v>14</v>
      </c>
      <c r="E38" s="58">
        <v>16</v>
      </c>
      <c r="F38" s="39"/>
      <c r="G38" s="39">
        <f t="shared" si="2"/>
        <v>0</v>
      </c>
      <c r="H38" s="41"/>
      <c r="M38" s="70"/>
      <c r="N38" s="70"/>
    </row>
    <row r="39" spans="1:14" s="45" customFormat="1" ht="56.25">
      <c r="A39" s="63">
        <f t="shared" si="3"/>
        <v>4</v>
      </c>
      <c r="B39" s="56" t="s">
        <v>68</v>
      </c>
      <c r="C39" s="57"/>
      <c r="D39" s="57" t="s">
        <v>14</v>
      </c>
      <c r="E39" s="58">
        <v>8</v>
      </c>
      <c r="F39" s="39"/>
      <c r="G39" s="39">
        <f t="shared" si="2"/>
        <v>0</v>
      </c>
      <c r="H39" s="39"/>
      <c r="M39" s="70"/>
      <c r="N39" s="70"/>
    </row>
    <row r="40" spans="1:14" s="45" customFormat="1" ht="67.5">
      <c r="A40" s="63">
        <f t="shared" si="3"/>
        <v>5</v>
      </c>
      <c r="B40" s="56" t="s">
        <v>69</v>
      </c>
      <c r="C40" s="57"/>
      <c r="D40" s="57" t="s">
        <v>14</v>
      </c>
      <c r="E40" s="58">
        <v>8</v>
      </c>
      <c r="F40" s="39"/>
      <c r="G40" s="39">
        <f t="shared" si="2"/>
        <v>0</v>
      </c>
      <c r="H40" s="39"/>
      <c r="M40" s="70"/>
      <c r="N40" s="70"/>
    </row>
    <row r="41" spans="1:14" s="45" customFormat="1" ht="45">
      <c r="A41" s="63">
        <f t="shared" si="3"/>
        <v>6</v>
      </c>
      <c r="B41" s="56" t="s">
        <v>150</v>
      </c>
      <c r="C41" s="106" t="s">
        <v>38</v>
      </c>
      <c r="D41" s="57" t="s">
        <v>14</v>
      </c>
      <c r="E41" s="58">
        <v>2</v>
      </c>
      <c r="F41" s="39"/>
      <c r="G41" s="39">
        <f t="shared" si="2"/>
        <v>0</v>
      </c>
      <c r="H41" s="41"/>
      <c r="M41" s="70"/>
      <c r="N41" s="70"/>
    </row>
    <row r="42" spans="1:14" s="45" customFormat="1" ht="56.25">
      <c r="A42" s="63">
        <f t="shared" si="3"/>
        <v>7</v>
      </c>
      <c r="B42" s="56" t="s">
        <v>103</v>
      </c>
      <c r="C42" s="57"/>
      <c r="D42" s="57" t="s">
        <v>14</v>
      </c>
      <c r="E42" s="58">
        <v>1</v>
      </c>
      <c r="F42" s="39"/>
      <c r="G42" s="39">
        <f t="shared" si="2"/>
        <v>0</v>
      </c>
      <c r="H42" s="39"/>
      <c r="M42" s="70"/>
      <c r="N42" s="70"/>
    </row>
    <row r="43" spans="1:14" s="45" customFormat="1" ht="67.5">
      <c r="A43" s="63">
        <f t="shared" si="3"/>
        <v>8</v>
      </c>
      <c r="B43" s="56" t="s">
        <v>102</v>
      </c>
      <c r="C43" s="57"/>
      <c r="D43" s="57" t="s">
        <v>14</v>
      </c>
      <c r="E43" s="58">
        <v>1</v>
      </c>
      <c r="F43" s="39"/>
      <c r="G43" s="39">
        <f t="shared" si="2"/>
        <v>0</v>
      </c>
      <c r="H43" s="39"/>
      <c r="M43" s="70"/>
      <c r="N43" s="70"/>
    </row>
    <row r="44" spans="1:14" s="45" customFormat="1" ht="409.5">
      <c r="A44" s="63">
        <f t="shared" si="3"/>
        <v>9</v>
      </c>
      <c r="B44" s="56" t="s">
        <v>199</v>
      </c>
      <c r="C44" s="44"/>
      <c r="D44" s="57"/>
      <c r="E44" s="58"/>
      <c r="F44" s="39"/>
      <c r="G44" s="39">
        <f t="shared" si="2"/>
        <v>0</v>
      </c>
      <c r="H44" s="41"/>
      <c r="M44" s="70"/>
      <c r="N44" s="70"/>
    </row>
    <row r="45" spans="1:14" s="45" customFormat="1" ht="45">
      <c r="A45" s="63">
        <v>10</v>
      </c>
      <c r="B45" s="56" t="s">
        <v>192</v>
      </c>
      <c r="C45" s="106" t="s">
        <v>38</v>
      </c>
      <c r="D45" s="57" t="s">
        <v>15</v>
      </c>
      <c r="E45" s="58">
        <v>1</v>
      </c>
      <c r="F45" s="39"/>
      <c r="G45" s="39">
        <f t="shared" si="2"/>
        <v>0</v>
      </c>
      <c r="H45" s="41"/>
      <c r="M45" s="70"/>
      <c r="N45" s="70"/>
    </row>
    <row r="46" spans="1:14" s="45" customFormat="1" ht="45">
      <c r="A46" s="63">
        <f>A45+1</f>
        <v>11</v>
      </c>
      <c r="B46" s="56" t="s">
        <v>193</v>
      </c>
      <c r="C46" s="57"/>
      <c r="D46" s="57" t="s">
        <v>141</v>
      </c>
      <c r="E46" s="58">
        <v>1</v>
      </c>
      <c r="F46" s="39"/>
      <c r="G46" s="39">
        <f t="shared" si="2"/>
        <v>0</v>
      </c>
      <c r="H46" s="39"/>
      <c r="M46" s="70"/>
      <c r="N46" s="70"/>
    </row>
    <row r="47" spans="1:14" s="45" customFormat="1" ht="22.5">
      <c r="A47" s="63">
        <f>A46+1</f>
        <v>12</v>
      </c>
      <c r="B47" s="56" t="s">
        <v>142</v>
      </c>
      <c r="C47" s="106" t="s">
        <v>38</v>
      </c>
      <c r="D47" s="57" t="s">
        <v>16</v>
      </c>
      <c r="E47" s="58">
        <v>20</v>
      </c>
      <c r="F47" s="39"/>
      <c r="G47" s="39">
        <f t="shared" si="2"/>
        <v>0</v>
      </c>
      <c r="H47" s="39"/>
      <c r="M47" s="70"/>
      <c r="N47" s="70"/>
    </row>
    <row r="48" spans="1:14" s="45" customFormat="1" ht="22.5">
      <c r="A48" s="63">
        <f aca="true" t="shared" si="4" ref="A48:A53">A47+1</f>
        <v>13</v>
      </c>
      <c r="B48" s="56" t="s">
        <v>145</v>
      </c>
      <c r="C48" s="106" t="s">
        <v>38</v>
      </c>
      <c r="D48" s="57" t="s">
        <v>16</v>
      </c>
      <c r="E48" s="58">
        <v>50</v>
      </c>
      <c r="F48" s="39"/>
      <c r="G48" s="39">
        <f>F48*E48</f>
        <v>0</v>
      </c>
      <c r="H48" s="39"/>
      <c r="M48" s="70"/>
      <c r="N48" s="70"/>
    </row>
    <row r="49" spans="1:7" s="61" customFormat="1" ht="45">
      <c r="A49" s="63">
        <f t="shared" si="4"/>
        <v>14</v>
      </c>
      <c r="B49" s="64" t="s">
        <v>56</v>
      </c>
      <c r="C49" s="106" t="s">
        <v>38</v>
      </c>
      <c r="D49" s="71" t="s">
        <v>16</v>
      </c>
      <c r="E49" s="72">
        <v>100</v>
      </c>
      <c r="F49" s="40"/>
      <c r="G49" s="40">
        <f>F49*E49</f>
        <v>0</v>
      </c>
    </row>
    <row r="50" spans="1:7" s="61" customFormat="1" ht="45">
      <c r="A50" s="63">
        <f t="shared" si="4"/>
        <v>15</v>
      </c>
      <c r="B50" s="64" t="s">
        <v>146</v>
      </c>
      <c r="C50" s="106" t="s">
        <v>38</v>
      </c>
      <c r="D50" s="71" t="s">
        <v>16</v>
      </c>
      <c r="E50" s="72">
        <v>100</v>
      </c>
      <c r="F50" s="40"/>
      <c r="G50" s="40">
        <f>F50*E50</f>
        <v>0</v>
      </c>
    </row>
    <row r="51" spans="1:7" s="61" customFormat="1" ht="45">
      <c r="A51" s="63">
        <f t="shared" si="4"/>
        <v>16</v>
      </c>
      <c r="B51" s="64" t="s">
        <v>143</v>
      </c>
      <c r="C51" s="106" t="s">
        <v>38</v>
      </c>
      <c r="D51" s="71" t="s">
        <v>16</v>
      </c>
      <c r="E51" s="72">
        <v>10</v>
      </c>
      <c r="F51" s="40"/>
      <c r="G51" s="40">
        <f>F51*E51</f>
        <v>0</v>
      </c>
    </row>
    <row r="52" spans="1:7" s="61" customFormat="1" ht="45">
      <c r="A52" s="63">
        <f t="shared" si="4"/>
        <v>17</v>
      </c>
      <c r="B52" s="64" t="s">
        <v>144</v>
      </c>
      <c r="C52" s="106" t="s">
        <v>38</v>
      </c>
      <c r="D52" s="71" t="s">
        <v>16</v>
      </c>
      <c r="E52" s="72">
        <v>80</v>
      </c>
      <c r="F52" s="40"/>
      <c r="G52" s="40">
        <f>F52*E52</f>
        <v>0</v>
      </c>
    </row>
    <row r="53" spans="1:14" s="45" customFormat="1" ht="247.5">
      <c r="A53" s="63">
        <f t="shared" si="4"/>
        <v>18</v>
      </c>
      <c r="B53" s="56" t="s">
        <v>151</v>
      </c>
      <c r="C53" s="106" t="s">
        <v>38</v>
      </c>
      <c r="D53" s="57" t="s">
        <v>66</v>
      </c>
      <c r="E53" s="58">
        <v>1</v>
      </c>
      <c r="F53" s="39"/>
      <c r="G53" s="39">
        <f t="shared" si="2"/>
        <v>0</v>
      </c>
      <c r="H53" s="41"/>
      <c r="I53" s="43"/>
      <c r="M53" s="70"/>
      <c r="N53" s="70"/>
    </row>
    <row r="54" spans="1:7" ht="30" customHeight="1">
      <c r="A54" s="108"/>
      <c r="B54" s="108"/>
      <c r="C54" s="108"/>
      <c r="D54" s="108"/>
      <c r="E54" s="109" t="s">
        <v>53</v>
      </c>
      <c r="F54" s="118">
        <f>SUM(G36:G53)</f>
        <v>0</v>
      </c>
      <c r="G54" s="118"/>
    </row>
    <row r="98" ht="12">
      <c r="B98" s="74"/>
    </row>
  </sheetData>
  <sheetProtection/>
  <mergeCells count="4">
    <mergeCell ref="F54:G54"/>
    <mergeCell ref="F33:G33"/>
    <mergeCell ref="F17:G17"/>
    <mergeCell ref="F8:G8"/>
  </mergeCells>
  <printOptions/>
  <pageMargins left="0.7874015748031497" right="0.2362204724409449" top="0.35433070866141736" bottom="0.9448818897637796" header="0.31496062992125984" footer="0.31496062992125984"/>
  <pageSetup horizontalDpi="600" verticalDpi="600" orientation="portrait" paperSize="9" r:id="rId1"/>
  <headerFooter>
    <oddFooter>&amp;RStranica: &amp;P/&amp;N</oddFooter>
  </headerFooter>
  <rowBreaks count="2" manualBreakCount="2">
    <brk id="27" max="8" man="1"/>
    <brk id="33" max="255" man="1"/>
  </rowBreaks>
</worksheet>
</file>

<file path=xl/worksheets/sheet2.xml><?xml version="1.0" encoding="utf-8"?>
<worksheet xmlns="http://schemas.openxmlformats.org/spreadsheetml/2006/main" xmlns:r="http://schemas.openxmlformats.org/officeDocument/2006/relationships">
  <sheetPr>
    <tabColor theme="7" tint="0.5999900102615356"/>
  </sheetPr>
  <dimension ref="A1:I74"/>
  <sheetViews>
    <sheetView showZeros="0" view="pageBreakPreview" zoomScale="110" zoomScaleSheetLayoutView="110" workbookViewId="0" topLeftCell="A1">
      <pane ySplit="1" topLeftCell="A2" activePane="bottomLeft" state="frozen"/>
      <selection pane="topLeft" activeCell="M61" sqref="M61"/>
      <selection pane="bottomLeft" activeCell="C1" sqref="C1"/>
    </sheetView>
  </sheetViews>
  <sheetFormatPr defaultColWidth="9.140625" defaultRowHeight="12.75"/>
  <cols>
    <col min="1" max="1" width="4.28125" style="73" customWidth="1"/>
    <col min="2" max="2" width="48.57421875" style="78" customWidth="1"/>
    <col min="3" max="3" width="9.28125" style="107" customWidth="1"/>
    <col min="4" max="4" width="6.8515625" style="76" customWidth="1"/>
    <col min="5" max="5" width="7.00390625" style="77" customWidth="1"/>
    <col min="6" max="6" width="8.8515625" style="42" customWidth="1"/>
    <col min="7" max="7" width="11.421875" style="42" customWidth="1"/>
    <col min="8" max="8" width="16.00390625" style="43" customWidth="1"/>
    <col min="9" max="16384" width="9.140625" style="43" customWidth="1"/>
  </cols>
  <sheetData>
    <row r="1" spans="1:7" s="45" customFormat="1" ht="22.5">
      <c r="A1" s="110" t="s">
        <v>8</v>
      </c>
      <c r="B1" s="110" t="s">
        <v>9</v>
      </c>
      <c r="C1" s="110" t="s">
        <v>198</v>
      </c>
      <c r="D1" s="110" t="s">
        <v>10</v>
      </c>
      <c r="E1" s="111" t="s">
        <v>11</v>
      </c>
      <c r="F1" s="112" t="s">
        <v>12</v>
      </c>
      <c r="G1" s="112" t="s">
        <v>13</v>
      </c>
    </row>
    <row r="2" spans="1:7" s="46" customFormat="1" ht="30" customHeight="1">
      <c r="A2" s="50">
        <v>2</v>
      </c>
      <c r="B2" s="51" t="s">
        <v>45</v>
      </c>
      <c r="C2" s="105"/>
      <c r="D2" s="52"/>
      <c r="E2" s="53"/>
      <c r="F2" s="54"/>
      <c r="G2" s="54"/>
    </row>
    <row r="3" spans="1:7" s="46" customFormat="1" ht="30" customHeight="1">
      <c r="A3" s="62" t="s">
        <v>21</v>
      </c>
      <c r="B3" s="51" t="s">
        <v>35</v>
      </c>
      <c r="C3" s="105"/>
      <c r="D3" s="52"/>
      <c r="E3" s="53"/>
      <c r="F3" s="54"/>
      <c r="G3" s="54"/>
    </row>
    <row r="4" spans="1:9" s="83" customFormat="1" ht="123.75">
      <c r="A4" s="63">
        <v>1</v>
      </c>
      <c r="B4" s="64" t="s">
        <v>107</v>
      </c>
      <c r="C4" s="57"/>
      <c r="D4" s="57" t="s">
        <v>14</v>
      </c>
      <c r="E4" s="58">
        <v>1</v>
      </c>
      <c r="F4" s="39"/>
      <c r="G4" s="39">
        <f>F4*E4</f>
        <v>0</v>
      </c>
      <c r="I4" s="45"/>
    </row>
    <row r="5" spans="1:9" s="83" customFormat="1" ht="135">
      <c r="A5" s="63">
        <f>A4+1</f>
        <v>2</v>
      </c>
      <c r="B5" s="64" t="s">
        <v>105</v>
      </c>
      <c r="C5" s="57"/>
      <c r="D5" s="57" t="s">
        <v>14</v>
      </c>
      <c r="E5" s="58">
        <v>2</v>
      </c>
      <c r="F5" s="39"/>
      <c r="G5" s="39">
        <f>F5*E5</f>
        <v>0</v>
      </c>
      <c r="I5" s="45"/>
    </row>
    <row r="6" spans="1:8" s="44" customFormat="1" ht="112.5">
      <c r="A6" s="63">
        <f aca="true" t="shared" si="0" ref="A6:A17">A5+1</f>
        <v>3</v>
      </c>
      <c r="B6" s="64" t="s">
        <v>89</v>
      </c>
      <c r="C6" s="106"/>
      <c r="D6" s="57" t="s">
        <v>15</v>
      </c>
      <c r="E6" s="58">
        <v>3</v>
      </c>
      <c r="F6" s="39"/>
      <c r="G6" s="39">
        <f>F6*E6</f>
        <v>0</v>
      </c>
      <c r="H6" s="80"/>
    </row>
    <row r="7" spans="1:9" s="44" customFormat="1" ht="33.75">
      <c r="A7" s="63">
        <f t="shared" si="0"/>
        <v>4</v>
      </c>
      <c r="B7" s="64" t="s">
        <v>88</v>
      </c>
      <c r="C7" s="57"/>
      <c r="D7" s="57" t="s">
        <v>14</v>
      </c>
      <c r="E7" s="58">
        <v>2</v>
      </c>
      <c r="F7" s="39"/>
      <c r="G7" s="39">
        <f>F7*E7</f>
        <v>0</v>
      </c>
      <c r="I7" s="83"/>
    </row>
    <row r="8" spans="1:9" s="83" customFormat="1" ht="33.75">
      <c r="A8" s="63">
        <f t="shared" si="0"/>
        <v>5</v>
      </c>
      <c r="B8" s="64" t="s">
        <v>85</v>
      </c>
      <c r="C8" s="57"/>
      <c r="D8" s="57" t="s">
        <v>14</v>
      </c>
      <c r="E8" s="58">
        <v>2</v>
      </c>
      <c r="F8" s="39"/>
      <c r="G8" s="39">
        <f>E8*F8</f>
        <v>0</v>
      </c>
      <c r="I8" s="45"/>
    </row>
    <row r="9" spans="1:9" s="83" customFormat="1" ht="45">
      <c r="A9" s="63">
        <f t="shared" si="0"/>
        <v>6</v>
      </c>
      <c r="B9" s="64" t="s">
        <v>86</v>
      </c>
      <c r="C9" s="57"/>
      <c r="D9" s="57" t="s">
        <v>14</v>
      </c>
      <c r="E9" s="58">
        <v>3</v>
      </c>
      <c r="F9" s="39"/>
      <c r="G9" s="39">
        <f>E9*F9</f>
        <v>0</v>
      </c>
      <c r="I9" s="45"/>
    </row>
    <row r="10" spans="1:9" s="83" customFormat="1" ht="112.5">
      <c r="A10" s="63">
        <f t="shared" si="0"/>
        <v>7</v>
      </c>
      <c r="B10" s="64" t="s">
        <v>178</v>
      </c>
      <c r="C10" s="57"/>
      <c r="D10" s="57" t="s">
        <v>14</v>
      </c>
      <c r="E10" s="58">
        <v>1</v>
      </c>
      <c r="F10" s="39"/>
      <c r="G10" s="39">
        <f>E10*F10</f>
        <v>0</v>
      </c>
      <c r="I10" s="45"/>
    </row>
    <row r="11" spans="1:9" s="83" customFormat="1" ht="56.25">
      <c r="A11" s="63">
        <f t="shared" si="0"/>
        <v>8</v>
      </c>
      <c r="B11" s="64" t="s">
        <v>92</v>
      </c>
      <c r="C11" s="71"/>
      <c r="D11" s="71" t="s">
        <v>14</v>
      </c>
      <c r="E11" s="72">
        <v>1</v>
      </c>
      <c r="F11" s="40"/>
      <c r="G11" s="40">
        <f>E11*F11</f>
        <v>0</v>
      </c>
      <c r="I11" s="45"/>
    </row>
    <row r="12" spans="1:9" s="44" customFormat="1" ht="101.25">
      <c r="A12" s="63">
        <f t="shared" si="0"/>
        <v>9</v>
      </c>
      <c r="B12" s="56" t="s">
        <v>152</v>
      </c>
      <c r="C12" s="71"/>
      <c r="D12" s="57" t="s">
        <v>15</v>
      </c>
      <c r="E12" s="58">
        <v>1</v>
      </c>
      <c r="F12" s="39"/>
      <c r="G12" s="39">
        <f>F12*E12</f>
        <v>0</v>
      </c>
      <c r="I12" s="83"/>
    </row>
    <row r="13" spans="1:9" s="44" customFormat="1" ht="90">
      <c r="A13" s="63">
        <f t="shared" si="0"/>
        <v>10</v>
      </c>
      <c r="B13" s="56" t="s">
        <v>104</v>
      </c>
      <c r="C13" s="71"/>
      <c r="D13" s="57" t="s">
        <v>15</v>
      </c>
      <c r="E13" s="58">
        <v>1</v>
      </c>
      <c r="F13" s="39"/>
      <c r="G13" s="39">
        <f>F13*E13</f>
        <v>0</v>
      </c>
      <c r="I13" s="83"/>
    </row>
    <row r="14" spans="1:9" s="83" customFormat="1" ht="146.25">
      <c r="A14" s="63">
        <f t="shared" si="0"/>
        <v>11</v>
      </c>
      <c r="B14" s="64" t="s">
        <v>180</v>
      </c>
      <c r="C14" s="57"/>
      <c r="D14" s="57" t="s">
        <v>14</v>
      </c>
      <c r="E14" s="58">
        <v>2</v>
      </c>
      <c r="F14" s="39"/>
      <c r="G14" s="39">
        <f>E14*F14</f>
        <v>0</v>
      </c>
      <c r="I14" s="45"/>
    </row>
    <row r="15" spans="1:9" s="44" customFormat="1" ht="112.5">
      <c r="A15" s="63">
        <f t="shared" si="0"/>
        <v>12</v>
      </c>
      <c r="B15" s="64" t="s">
        <v>94</v>
      </c>
      <c r="C15" s="57"/>
      <c r="D15" s="57" t="s">
        <v>15</v>
      </c>
      <c r="E15" s="58">
        <v>1</v>
      </c>
      <c r="F15" s="39"/>
      <c r="G15" s="39">
        <f>F15*E15</f>
        <v>0</v>
      </c>
      <c r="I15" s="83"/>
    </row>
    <row r="16" spans="1:9" s="83" customFormat="1" ht="56.25">
      <c r="A16" s="63">
        <f t="shared" si="0"/>
        <v>13</v>
      </c>
      <c r="B16" s="64" t="s">
        <v>153</v>
      </c>
      <c r="C16" s="57"/>
      <c r="D16" s="57" t="s">
        <v>14</v>
      </c>
      <c r="E16" s="58">
        <v>1</v>
      </c>
      <c r="F16" s="39"/>
      <c r="G16" s="39">
        <f>E16*F16</f>
        <v>0</v>
      </c>
      <c r="I16" s="45"/>
    </row>
    <row r="17" spans="1:9" s="83" customFormat="1" ht="45">
      <c r="A17" s="63">
        <f t="shared" si="0"/>
        <v>14</v>
      </c>
      <c r="B17" s="64" t="s">
        <v>93</v>
      </c>
      <c r="C17" s="57"/>
      <c r="D17" s="57" t="s">
        <v>14</v>
      </c>
      <c r="E17" s="58">
        <v>2</v>
      </c>
      <c r="F17" s="39"/>
      <c r="G17" s="39">
        <f>E17*F17</f>
        <v>0</v>
      </c>
      <c r="I17" s="45"/>
    </row>
    <row r="18" spans="1:9" ht="30" customHeight="1">
      <c r="A18" s="108"/>
      <c r="B18" s="108"/>
      <c r="C18" s="108"/>
      <c r="D18" s="108"/>
      <c r="E18" s="109" t="s">
        <v>54</v>
      </c>
      <c r="F18" s="118">
        <f>SUM(G4:G17)</f>
        <v>0</v>
      </c>
      <c r="G18" s="118"/>
      <c r="I18" s="46"/>
    </row>
    <row r="45" ht="48">
      <c r="B45" s="78" t="s">
        <v>191</v>
      </c>
    </row>
    <row r="74" spans="1:9" s="75" customFormat="1" ht="12">
      <c r="A74" s="73"/>
      <c r="B74" s="74"/>
      <c r="C74" s="107"/>
      <c r="D74" s="76"/>
      <c r="E74" s="77"/>
      <c r="F74" s="42"/>
      <c r="G74" s="42"/>
      <c r="H74" s="43"/>
      <c r="I74" s="43"/>
    </row>
  </sheetData>
  <sheetProtection/>
  <mergeCells count="1">
    <mergeCell ref="F18:G18"/>
  </mergeCells>
  <printOptions/>
  <pageMargins left="0.7874015748031497" right="0.2362204724409449" top="0.35433070866141736" bottom="0.9448818897637796" header="0.31496062992125984" footer="0.31496062992125984"/>
  <pageSetup horizontalDpi="600" verticalDpi="600" orientation="portrait" paperSize="9" scale="99" r:id="rId1"/>
  <headerFooter>
    <oddFooter>&amp;C&amp;8.&amp;RStranica: &amp;P/&amp;N</oddFooter>
  </headerFooter>
  <rowBreaks count="1" manualBreakCount="1">
    <brk id="10" max="7" man="1"/>
  </rowBreaks>
</worksheet>
</file>

<file path=xl/worksheets/sheet3.xml><?xml version="1.0" encoding="utf-8"?>
<worksheet xmlns="http://schemas.openxmlformats.org/spreadsheetml/2006/main" xmlns:r="http://schemas.openxmlformats.org/officeDocument/2006/relationships">
  <sheetPr>
    <tabColor theme="7" tint="0.5999900102615356"/>
  </sheetPr>
  <dimension ref="A1:AG100"/>
  <sheetViews>
    <sheetView showZeros="0" view="pageBreakPreview" zoomScaleSheetLayoutView="100" workbookViewId="0" topLeftCell="A1">
      <pane ySplit="1" topLeftCell="A2" activePane="bottomLeft" state="frozen"/>
      <selection pane="topLeft" activeCell="M61" sqref="M61"/>
      <selection pane="bottomLeft" activeCell="B9" sqref="B9"/>
    </sheetView>
  </sheetViews>
  <sheetFormatPr defaultColWidth="9.140625" defaultRowHeight="12.75"/>
  <cols>
    <col min="1" max="1" width="4.28125" style="73" customWidth="1"/>
    <col min="2" max="2" width="48.421875" style="78" customWidth="1"/>
    <col min="3" max="3" width="9.28125" style="107" customWidth="1"/>
    <col min="4" max="4" width="6.8515625" style="76" customWidth="1"/>
    <col min="5" max="5" width="7.00390625" style="77" customWidth="1"/>
    <col min="6" max="6" width="8.8515625" style="42" customWidth="1"/>
    <col min="7" max="7" width="11.421875" style="42" customWidth="1"/>
    <col min="8" max="8" width="12.8515625" style="43" customWidth="1"/>
    <col min="9" max="9" width="9.140625" style="43" customWidth="1"/>
    <col min="10" max="10" width="58.8515625" style="43" customWidth="1"/>
    <col min="11" max="16384" width="9.140625" style="43" customWidth="1"/>
  </cols>
  <sheetData>
    <row r="1" spans="1:7" s="45" customFormat="1" ht="22.5">
      <c r="A1" s="47" t="s">
        <v>8</v>
      </c>
      <c r="B1" s="47" t="s">
        <v>9</v>
      </c>
      <c r="C1" s="110" t="s">
        <v>198</v>
      </c>
      <c r="D1" s="47" t="s">
        <v>10</v>
      </c>
      <c r="E1" s="48" t="s">
        <v>11</v>
      </c>
      <c r="F1" s="49" t="s">
        <v>12</v>
      </c>
      <c r="G1" s="49" t="s">
        <v>13</v>
      </c>
    </row>
    <row r="2" spans="1:7" s="46" customFormat="1" ht="30" customHeight="1">
      <c r="A2" s="50">
        <v>3</v>
      </c>
      <c r="B2" s="96" t="s">
        <v>46</v>
      </c>
      <c r="C2" s="105"/>
      <c r="D2" s="52"/>
      <c r="E2" s="53"/>
      <c r="F2" s="54"/>
      <c r="G2" s="54"/>
    </row>
    <row r="3" spans="1:7" s="46" customFormat="1" ht="30" customHeight="1">
      <c r="A3" s="62" t="s">
        <v>22</v>
      </c>
      <c r="B3" s="96" t="s">
        <v>47</v>
      </c>
      <c r="C3" s="105"/>
      <c r="D3" s="52"/>
      <c r="E3" s="53"/>
      <c r="F3" s="54"/>
      <c r="G3" s="54"/>
    </row>
    <row r="4" spans="1:8" s="44" customFormat="1" ht="180">
      <c r="A4" s="55">
        <v>1</v>
      </c>
      <c r="B4" s="64" t="s">
        <v>194</v>
      </c>
      <c r="C4" s="71"/>
      <c r="D4" s="57" t="s">
        <v>14</v>
      </c>
      <c r="E4" s="58">
        <v>1</v>
      </c>
      <c r="F4" s="39"/>
      <c r="G4" s="39">
        <f>F4*E4</f>
        <v>0</v>
      </c>
      <c r="H4" s="80"/>
    </row>
    <row r="5" spans="1:8" s="44" customFormat="1" ht="292.5">
      <c r="A5" s="55">
        <f>A4+1</f>
        <v>2</v>
      </c>
      <c r="B5" s="64" t="s">
        <v>195</v>
      </c>
      <c r="C5" s="71"/>
      <c r="D5" s="57" t="s">
        <v>14</v>
      </c>
      <c r="E5" s="58">
        <v>2</v>
      </c>
      <c r="F5" s="39"/>
      <c r="G5" s="39">
        <f>F5*E5</f>
        <v>0</v>
      </c>
      <c r="H5" s="80"/>
    </row>
    <row r="6" spans="1:12" ht="67.5">
      <c r="A6" s="55">
        <f>A5+1</f>
        <v>3</v>
      </c>
      <c r="B6" s="64" t="s">
        <v>121</v>
      </c>
      <c r="C6" s="71"/>
      <c r="D6" s="57" t="s">
        <v>14</v>
      </c>
      <c r="E6" s="72">
        <v>12</v>
      </c>
      <c r="F6" s="39"/>
      <c r="G6" s="39">
        <f>F6*E6</f>
        <v>0</v>
      </c>
      <c r="H6" s="97"/>
      <c r="I6" s="72"/>
      <c r="J6" s="90"/>
      <c r="K6" s="91"/>
      <c r="L6" s="91"/>
    </row>
    <row r="7" spans="1:12" ht="247.5">
      <c r="A7" s="55">
        <f aca="true" t="shared" si="0" ref="A7:A24">A6+1</f>
        <v>4</v>
      </c>
      <c r="B7" s="64" t="s">
        <v>196</v>
      </c>
      <c r="C7" s="57"/>
      <c r="D7" s="57" t="s">
        <v>14</v>
      </c>
      <c r="E7" s="72">
        <v>5</v>
      </c>
      <c r="F7" s="39"/>
      <c r="G7" s="39">
        <f>E7*F7</f>
        <v>0</v>
      </c>
      <c r="H7" s="97"/>
      <c r="I7" s="72"/>
      <c r="J7" s="90"/>
      <c r="K7" s="91"/>
      <c r="L7" s="91"/>
    </row>
    <row r="8" spans="1:12" ht="157.5">
      <c r="A8" s="55">
        <f t="shared" si="0"/>
        <v>5</v>
      </c>
      <c r="B8" s="64" t="s">
        <v>122</v>
      </c>
      <c r="C8" s="57"/>
      <c r="D8" s="57" t="s">
        <v>14</v>
      </c>
      <c r="E8" s="72">
        <v>5</v>
      </c>
      <c r="F8" s="39"/>
      <c r="G8" s="39">
        <f>E8*F8</f>
        <v>0</v>
      </c>
      <c r="H8" s="97"/>
      <c r="I8" s="72"/>
      <c r="J8" s="90"/>
      <c r="K8" s="91"/>
      <c r="L8" s="91"/>
    </row>
    <row r="9" spans="1:12" s="45" customFormat="1" ht="236.25">
      <c r="A9" s="55">
        <f t="shared" si="0"/>
        <v>6</v>
      </c>
      <c r="B9" s="64" t="s">
        <v>106</v>
      </c>
      <c r="C9" s="57"/>
      <c r="D9" s="57" t="s">
        <v>14</v>
      </c>
      <c r="E9" s="58">
        <v>1</v>
      </c>
      <c r="F9" s="39"/>
      <c r="G9" s="39">
        <f>E9*F9</f>
        <v>0</v>
      </c>
      <c r="H9" s="61"/>
      <c r="I9" s="72"/>
      <c r="J9" s="90"/>
      <c r="K9" s="91"/>
      <c r="L9" s="91"/>
    </row>
    <row r="10" spans="1:8" s="44" customFormat="1" ht="56.25">
      <c r="A10" s="55">
        <f t="shared" si="0"/>
        <v>7</v>
      </c>
      <c r="B10" s="64" t="s">
        <v>34</v>
      </c>
      <c r="C10" s="106"/>
      <c r="D10" s="57" t="s">
        <v>14</v>
      </c>
      <c r="E10" s="58">
        <v>3</v>
      </c>
      <c r="F10" s="41"/>
      <c r="G10" s="39">
        <f>F10*E10</f>
        <v>0</v>
      </c>
      <c r="H10" s="80"/>
    </row>
    <row r="11" spans="1:9" s="44" customFormat="1" ht="45">
      <c r="A11" s="55">
        <f t="shared" si="0"/>
        <v>8</v>
      </c>
      <c r="B11" s="98" t="s">
        <v>50</v>
      </c>
      <c r="C11" s="106"/>
      <c r="D11" s="57" t="s">
        <v>14</v>
      </c>
      <c r="E11" s="58">
        <v>1</v>
      </c>
      <c r="F11" s="39"/>
      <c r="G11" s="39">
        <f>F11*E11</f>
        <v>0</v>
      </c>
      <c r="I11" s="83"/>
    </row>
    <row r="12" spans="1:12" s="45" customFormat="1" ht="56.25">
      <c r="A12" s="55">
        <f t="shared" si="0"/>
        <v>9</v>
      </c>
      <c r="B12" s="56" t="s">
        <v>67</v>
      </c>
      <c r="C12" s="57"/>
      <c r="D12" s="57" t="s">
        <v>14</v>
      </c>
      <c r="E12" s="58">
        <v>1</v>
      </c>
      <c r="F12" s="39"/>
      <c r="G12" s="39">
        <f>E12*F12</f>
        <v>0</v>
      </c>
      <c r="H12" s="61"/>
      <c r="I12" s="72"/>
      <c r="J12" s="90"/>
      <c r="K12" s="91"/>
      <c r="L12" s="91"/>
    </row>
    <row r="13" spans="1:9" s="83" customFormat="1" ht="67.5">
      <c r="A13" s="55">
        <f t="shared" si="0"/>
        <v>10</v>
      </c>
      <c r="B13" s="64" t="s">
        <v>44</v>
      </c>
      <c r="C13" s="106"/>
      <c r="D13" s="57" t="s">
        <v>14</v>
      </c>
      <c r="E13" s="58">
        <v>24</v>
      </c>
      <c r="F13" s="39"/>
      <c r="G13" s="39">
        <f>E13*F13</f>
        <v>0</v>
      </c>
      <c r="I13" s="45"/>
    </row>
    <row r="14" spans="1:12" s="45" customFormat="1" ht="146.25">
      <c r="A14" s="55">
        <f t="shared" si="0"/>
        <v>11</v>
      </c>
      <c r="B14" s="56" t="s">
        <v>180</v>
      </c>
      <c r="C14" s="57"/>
      <c r="D14" s="57" t="s">
        <v>14</v>
      </c>
      <c r="E14" s="58">
        <v>2</v>
      </c>
      <c r="F14" s="39"/>
      <c r="G14" s="39">
        <f>E14*F14</f>
        <v>0</v>
      </c>
      <c r="H14" s="61"/>
      <c r="I14" s="72"/>
      <c r="J14" s="90"/>
      <c r="K14" s="91"/>
      <c r="L14" s="91"/>
    </row>
    <row r="15" spans="1:12" s="45" customFormat="1" ht="33.75">
      <c r="A15" s="55">
        <f t="shared" si="0"/>
        <v>12</v>
      </c>
      <c r="B15" s="56" t="s">
        <v>132</v>
      </c>
      <c r="C15" s="57"/>
      <c r="D15" s="57" t="s">
        <v>14</v>
      </c>
      <c r="E15" s="58">
        <v>8</v>
      </c>
      <c r="F15" s="39"/>
      <c r="G15" s="39">
        <f>E15*F15</f>
        <v>0</v>
      </c>
      <c r="H15" s="61"/>
      <c r="I15" s="72"/>
      <c r="J15" s="90"/>
      <c r="K15" s="91"/>
      <c r="L15" s="91"/>
    </row>
    <row r="16" spans="1:9" s="44" customFormat="1" ht="305.25" customHeight="1">
      <c r="A16" s="55">
        <f t="shared" si="0"/>
        <v>13</v>
      </c>
      <c r="B16" s="98" t="s">
        <v>133</v>
      </c>
      <c r="C16" s="57"/>
      <c r="D16" s="57" t="s">
        <v>14</v>
      </c>
      <c r="E16" s="58">
        <v>1</v>
      </c>
      <c r="F16" s="39"/>
      <c r="G16" s="39">
        <f>F16*E16</f>
        <v>0</v>
      </c>
      <c r="I16" s="83"/>
    </row>
    <row r="17" spans="1:7" s="83" customFormat="1" ht="90">
      <c r="A17" s="55">
        <f t="shared" si="0"/>
        <v>14</v>
      </c>
      <c r="B17" s="56" t="s">
        <v>83</v>
      </c>
      <c r="C17" s="57"/>
      <c r="D17" s="57" t="s">
        <v>14</v>
      </c>
      <c r="E17" s="71">
        <v>3</v>
      </c>
      <c r="F17" s="99"/>
      <c r="G17" s="40">
        <f>F17*E17</f>
        <v>0</v>
      </c>
    </row>
    <row r="18" spans="1:7" s="79" customFormat="1" ht="236.25">
      <c r="A18" s="55">
        <f t="shared" si="0"/>
        <v>15</v>
      </c>
      <c r="B18" s="64" t="s">
        <v>123</v>
      </c>
      <c r="C18" s="114"/>
      <c r="D18" s="57" t="s">
        <v>14</v>
      </c>
      <c r="E18" s="58">
        <v>1</v>
      </c>
      <c r="F18" s="39"/>
      <c r="G18" s="39">
        <f>E18*F18</f>
        <v>0</v>
      </c>
    </row>
    <row r="19" spans="1:7" s="79" customFormat="1" ht="90">
      <c r="A19" s="55">
        <f t="shared" si="0"/>
        <v>16</v>
      </c>
      <c r="B19" s="56" t="s">
        <v>124</v>
      </c>
      <c r="C19" s="57"/>
      <c r="D19" s="57" t="s">
        <v>14</v>
      </c>
      <c r="E19" s="71">
        <v>16</v>
      </c>
      <c r="F19" s="99"/>
      <c r="G19" s="40">
        <f>F19*E19</f>
        <v>0</v>
      </c>
    </row>
    <row r="20" spans="1:12" ht="90">
      <c r="A20" s="55">
        <f t="shared" si="0"/>
        <v>17</v>
      </c>
      <c r="B20" s="64" t="s">
        <v>108</v>
      </c>
      <c r="C20" s="57"/>
      <c r="D20" s="57" t="s">
        <v>14</v>
      </c>
      <c r="E20" s="72">
        <v>1</v>
      </c>
      <c r="F20" s="39"/>
      <c r="G20" s="39">
        <f>E20*F20</f>
        <v>0</v>
      </c>
      <c r="H20" s="97"/>
      <c r="I20" s="72"/>
      <c r="J20" s="90"/>
      <c r="K20" s="91"/>
      <c r="L20" s="91"/>
    </row>
    <row r="21" spans="1:12" s="45" customFormat="1" ht="87.75" customHeight="1">
      <c r="A21" s="55">
        <f t="shared" si="0"/>
        <v>18</v>
      </c>
      <c r="B21" s="64" t="s">
        <v>109</v>
      </c>
      <c r="C21" s="57"/>
      <c r="D21" s="57" t="s">
        <v>14</v>
      </c>
      <c r="E21" s="72">
        <v>1</v>
      </c>
      <c r="F21" s="39"/>
      <c r="G21" s="39">
        <f>E21*F21</f>
        <v>0</v>
      </c>
      <c r="H21" s="61"/>
      <c r="I21" s="72"/>
      <c r="J21" s="90"/>
      <c r="K21" s="91"/>
      <c r="L21" s="91"/>
    </row>
    <row r="22" spans="1:9" s="44" customFormat="1" ht="191.25">
      <c r="A22" s="55">
        <f t="shared" si="0"/>
        <v>19</v>
      </c>
      <c r="B22" s="98" t="s">
        <v>179</v>
      </c>
      <c r="C22" s="57"/>
      <c r="D22" s="57" t="s">
        <v>14</v>
      </c>
      <c r="E22" s="58">
        <v>2</v>
      </c>
      <c r="F22" s="39"/>
      <c r="G22" s="39">
        <f>F22*E22</f>
        <v>0</v>
      </c>
      <c r="I22" s="83"/>
    </row>
    <row r="23" spans="1:9" s="44" customFormat="1" ht="202.5">
      <c r="A23" s="55">
        <f t="shared" si="0"/>
        <v>20</v>
      </c>
      <c r="B23" s="98" t="s">
        <v>55</v>
      </c>
      <c r="C23" s="57"/>
      <c r="D23" s="57" t="s">
        <v>14</v>
      </c>
      <c r="E23" s="58">
        <v>1</v>
      </c>
      <c r="F23" s="39"/>
      <c r="G23" s="39">
        <f>F23*E23</f>
        <v>0</v>
      </c>
      <c r="I23" s="83"/>
    </row>
    <row r="24" spans="1:9" s="44" customFormat="1" ht="315">
      <c r="A24" s="55">
        <f t="shared" si="0"/>
        <v>21</v>
      </c>
      <c r="B24" s="98" t="s">
        <v>154</v>
      </c>
      <c r="C24" s="57"/>
      <c r="D24" s="57" t="s">
        <v>14</v>
      </c>
      <c r="E24" s="58">
        <v>1</v>
      </c>
      <c r="F24" s="39"/>
      <c r="G24" s="39">
        <f>F24*E24</f>
        <v>0</v>
      </c>
      <c r="I24" s="83"/>
    </row>
    <row r="25" spans="1:9" ht="19.5" customHeight="1">
      <c r="A25" s="108"/>
      <c r="B25" s="108"/>
      <c r="C25" s="108"/>
      <c r="D25" s="108"/>
      <c r="E25" s="109" t="s">
        <v>48</v>
      </c>
      <c r="F25" s="118">
        <f>SUM(G4:G24)</f>
        <v>0</v>
      </c>
      <c r="G25" s="118"/>
      <c r="I25" s="46"/>
    </row>
    <row r="26" spans="1:9" s="46" customFormat="1" ht="30" customHeight="1">
      <c r="A26" s="50">
        <v>3</v>
      </c>
      <c r="B26" s="96" t="s">
        <v>46</v>
      </c>
      <c r="C26" s="105"/>
      <c r="D26" s="52"/>
      <c r="E26" s="53"/>
      <c r="F26" s="54"/>
      <c r="G26" s="54"/>
      <c r="I26" s="45"/>
    </row>
    <row r="27" spans="1:9" s="46" customFormat="1" ht="30" customHeight="1">
      <c r="A27" s="62" t="s">
        <v>23</v>
      </c>
      <c r="B27" s="100" t="s">
        <v>37</v>
      </c>
      <c r="C27" s="105"/>
      <c r="D27" s="52"/>
      <c r="E27" s="53"/>
      <c r="F27" s="54"/>
      <c r="G27" s="54"/>
      <c r="I27" s="45"/>
    </row>
    <row r="28" spans="1:7" s="45" customFormat="1" ht="33.75">
      <c r="A28" s="63">
        <v>1</v>
      </c>
      <c r="B28" s="56" t="s">
        <v>155</v>
      </c>
      <c r="C28" s="106" t="s">
        <v>38</v>
      </c>
      <c r="D28" s="57" t="s">
        <v>15</v>
      </c>
      <c r="E28" s="58">
        <v>1</v>
      </c>
      <c r="F28" s="39"/>
      <c r="G28" s="41">
        <f aca="true" t="shared" si="1" ref="G28:G33">F28*E28</f>
        <v>0</v>
      </c>
    </row>
    <row r="29" spans="1:7" s="45" customFormat="1" ht="33.75">
      <c r="A29" s="63">
        <f>A28+1</f>
        <v>2</v>
      </c>
      <c r="B29" s="56" t="s">
        <v>175</v>
      </c>
      <c r="C29" s="106" t="s">
        <v>38</v>
      </c>
      <c r="D29" s="57" t="s">
        <v>15</v>
      </c>
      <c r="E29" s="58">
        <v>1</v>
      </c>
      <c r="F29" s="39"/>
      <c r="G29" s="41">
        <f t="shared" si="1"/>
        <v>0</v>
      </c>
    </row>
    <row r="30" spans="1:7" s="45" customFormat="1" ht="33.75">
      <c r="A30" s="63">
        <f aca="true" t="shared" si="2" ref="A30:A36">A29+1</f>
        <v>3</v>
      </c>
      <c r="B30" s="56" t="s">
        <v>7</v>
      </c>
      <c r="C30" s="106" t="s">
        <v>38</v>
      </c>
      <c r="D30" s="57" t="s">
        <v>15</v>
      </c>
      <c r="E30" s="58">
        <v>1</v>
      </c>
      <c r="F30" s="39"/>
      <c r="G30" s="41">
        <f t="shared" si="1"/>
        <v>0</v>
      </c>
    </row>
    <row r="31" spans="1:7" s="45" customFormat="1" ht="67.5">
      <c r="A31" s="63">
        <f t="shared" si="2"/>
        <v>4</v>
      </c>
      <c r="B31" s="56" t="s">
        <v>51</v>
      </c>
      <c r="C31" s="106" t="s">
        <v>38</v>
      </c>
      <c r="D31" s="57" t="s">
        <v>15</v>
      </c>
      <c r="E31" s="58">
        <f>E9</f>
        <v>1</v>
      </c>
      <c r="F31" s="39"/>
      <c r="G31" s="41">
        <f t="shared" si="1"/>
        <v>0</v>
      </c>
    </row>
    <row r="32" spans="1:7" s="45" customFormat="1" ht="56.25">
      <c r="A32" s="63">
        <f t="shared" si="2"/>
        <v>5</v>
      </c>
      <c r="B32" s="56" t="s">
        <v>6</v>
      </c>
      <c r="C32" s="106" t="s">
        <v>38</v>
      </c>
      <c r="D32" s="57" t="s">
        <v>15</v>
      </c>
      <c r="E32" s="58">
        <f>E11</f>
        <v>1</v>
      </c>
      <c r="F32" s="39"/>
      <c r="G32" s="41">
        <f t="shared" si="1"/>
        <v>0</v>
      </c>
    </row>
    <row r="33" spans="1:7" s="45" customFormat="1" ht="45">
      <c r="A33" s="63">
        <f t="shared" si="2"/>
        <v>6</v>
      </c>
      <c r="B33" s="56" t="s">
        <v>4</v>
      </c>
      <c r="C33" s="106" t="s">
        <v>38</v>
      </c>
      <c r="D33" s="57" t="s">
        <v>15</v>
      </c>
      <c r="E33" s="58">
        <v>2</v>
      </c>
      <c r="F33" s="39"/>
      <c r="G33" s="41">
        <f t="shared" si="1"/>
        <v>0</v>
      </c>
    </row>
    <row r="34" spans="1:25" ht="33.75">
      <c r="A34" s="63">
        <f t="shared" si="2"/>
        <v>7</v>
      </c>
      <c r="B34" s="64" t="s">
        <v>81</v>
      </c>
      <c r="C34" s="57" t="s">
        <v>41</v>
      </c>
      <c r="D34" s="57" t="s">
        <v>14</v>
      </c>
      <c r="E34" s="72">
        <f>E7</f>
        <v>5</v>
      </c>
      <c r="F34" s="39"/>
      <c r="G34" s="39">
        <f>E34*F34</f>
        <v>0</v>
      </c>
      <c r="H34" s="83"/>
      <c r="I34" s="83"/>
      <c r="J34" s="83"/>
      <c r="K34" s="83"/>
      <c r="L34" s="83"/>
      <c r="M34" s="83"/>
      <c r="N34" s="83"/>
      <c r="O34" s="83"/>
      <c r="P34" s="83"/>
      <c r="Q34" s="83"/>
      <c r="R34" s="83"/>
      <c r="S34" s="83"/>
      <c r="T34" s="83"/>
      <c r="U34" s="83"/>
      <c r="V34" s="83"/>
      <c r="W34" s="83"/>
      <c r="X34" s="83"/>
      <c r="Y34" s="83"/>
    </row>
    <row r="35" spans="1:33" s="67" customFormat="1" ht="22.5">
      <c r="A35" s="63">
        <f t="shared" si="2"/>
        <v>8</v>
      </c>
      <c r="B35" s="64" t="s">
        <v>82</v>
      </c>
      <c r="C35" s="57" t="s">
        <v>41</v>
      </c>
      <c r="D35" s="57" t="s">
        <v>14</v>
      </c>
      <c r="E35" s="72">
        <v>4</v>
      </c>
      <c r="F35" s="39"/>
      <c r="G35" s="39">
        <f>E35*F35</f>
        <v>0</v>
      </c>
      <c r="H35" s="83"/>
      <c r="I35" s="83"/>
      <c r="J35" s="83"/>
      <c r="K35" s="83"/>
      <c r="L35" s="83"/>
      <c r="M35" s="83"/>
      <c r="N35" s="83"/>
      <c r="O35" s="83"/>
      <c r="P35" s="83"/>
      <c r="Q35" s="83"/>
      <c r="R35" s="83"/>
      <c r="S35" s="83"/>
      <c r="T35" s="83"/>
      <c r="U35" s="83"/>
      <c r="V35" s="83">
        <f>$F35*I35</f>
        <v>0</v>
      </c>
      <c r="W35" s="83">
        <f>$F35*J35</f>
        <v>0</v>
      </c>
      <c r="X35" s="83">
        <f>$F35*K35</f>
        <v>0</v>
      </c>
      <c r="Y35" s="83"/>
      <c r="Z35" s="101">
        <f>$F35*M35</f>
        <v>0</v>
      </c>
      <c r="AA35" s="101">
        <f>$F35*N35</f>
        <v>0</v>
      </c>
      <c r="AB35" s="102"/>
      <c r="AC35" s="101">
        <f>$F35*P35</f>
        <v>0</v>
      </c>
      <c r="AD35" s="101">
        <f>$F35*Q35</f>
        <v>0</v>
      </c>
      <c r="AE35" s="102"/>
      <c r="AF35" s="101">
        <f>$F35*S35</f>
        <v>0</v>
      </c>
      <c r="AG35" s="101">
        <f>$F35*T35</f>
        <v>0</v>
      </c>
    </row>
    <row r="36" spans="1:9" s="45" customFormat="1" ht="22.5">
      <c r="A36" s="63">
        <f t="shared" si="2"/>
        <v>9</v>
      </c>
      <c r="B36" s="56" t="s">
        <v>26</v>
      </c>
      <c r="C36" s="106" t="s">
        <v>38</v>
      </c>
      <c r="D36" s="57" t="s">
        <v>15</v>
      </c>
      <c r="E36" s="58">
        <v>1</v>
      </c>
      <c r="F36" s="41"/>
      <c r="G36" s="41">
        <f>F36*E36</f>
        <v>0</v>
      </c>
      <c r="I36" s="44"/>
    </row>
    <row r="37" spans="1:7" ht="30" customHeight="1">
      <c r="A37" s="108"/>
      <c r="B37" s="108"/>
      <c r="C37" s="108"/>
      <c r="D37" s="108"/>
      <c r="E37" s="109" t="s">
        <v>49</v>
      </c>
      <c r="F37" s="118">
        <f>SUM(G28:G36)</f>
        <v>0</v>
      </c>
      <c r="G37" s="118"/>
    </row>
    <row r="100" ht="12">
      <c r="B100" s="74"/>
    </row>
  </sheetData>
  <sheetProtection/>
  <mergeCells count="2">
    <mergeCell ref="F37:G37"/>
    <mergeCell ref="F25:G25"/>
  </mergeCells>
  <conditionalFormatting sqref="E17 E22">
    <cfRule type="cellIs" priority="2" dxfId="0" operator="equal" stopIfTrue="1">
      <formula>0</formula>
    </cfRule>
  </conditionalFormatting>
  <conditionalFormatting sqref="E19">
    <cfRule type="cellIs" priority="1" dxfId="0" operator="equal" stopIfTrue="1">
      <formula>0</formula>
    </cfRule>
  </conditionalFormatting>
  <printOptions/>
  <pageMargins left="0.7874015748031497" right="0.2362204724409449" top="0.35433070866141736" bottom="0.9448818897637796" header="0.31496062992125984" footer="0.31496062992125984"/>
  <pageSetup horizontalDpi="600" verticalDpi="600" orientation="portrait" paperSize="9" r:id="rId1"/>
  <headerFooter>
    <oddFooter>&amp;RStranica: &amp;P/&amp;N</oddFooter>
  </headerFooter>
  <rowBreaks count="1" manualBreakCount="1">
    <brk id="25" max="255" man="1"/>
  </rowBreaks>
</worksheet>
</file>

<file path=xl/worksheets/sheet4.xml><?xml version="1.0" encoding="utf-8"?>
<worksheet xmlns="http://schemas.openxmlformats.org/spreadsheetml/2006/main" xmlns:r="http://schemas.openxmlformats.org/officeDocument/2006/relationships">
  <sheetPr>
    <tabColor theme="7" tint="0.5999900102615356"/>
  </sheetPr>
  <dimension ref="A1:Y112"/>
  <sheetViews>
    <sheetView showZeros="0" view="pageBreakPreview" zoomScale="110" zoomScaleSheetLayoutView="110" workbookViewId="0" topLeftCell="A1">
      <pane ySplit="1" topLeftCell="A2" activePane="bottomLeft" state="frozen"/>
      <selection pane="topLeft" activeCell="B38" sqref="B38"/>
      <selection pane="bottomLeft" activeCell="B3" sqref="B3"/>
    </sheetView>
  </sheetViews>
  <sheetFormatPr defaultColWidth="9.140625" defaultRowHeight="12.75"/>
  <cols>
    <col min="1" max="1" width="4.28125" style="73" customWidth="1"/>
    <col min="2" max="2" width="48.57421875" style="78" customWidth="1"/>
    <col min="3" max="3" width="9.28125" style="103" customWidth="1"/>
    <col min="4" max="4" width="6.8515625" style="76" customWidth="1"/>
    <col min="5" max="5" width="7.00390625" style="77" customWidth="1"/>
    <col min="6" max="6" width="8.8515625" style="42" customWidth="1"/>
    <col min="7" max="7" width="11.421875" style="42" customWidth="1"/>
    <col min="8" max="11" width="9.140625" style="43" customWidth="1"/>
    <col min="12" max="12" width="48.28125" style="43" customWidth="1"/>
    <col min="13" max="16384" width="9.140625" style="43" customWidth="1"/>
  </cols>
  <sheetData>
    <row r="1" spans="1:7" s="45" customFormat="1" ht="22.5">
      <c r="A1" s="47" t="s">
        <v>8</v>
      </c>
      <c r="B1" s="47" t="s">
        <v>9</v>
      </c>
      <c r="C1" s="110" t="s">
        <v>198</v>
      </c>
      <c r="D1" s="47" t="s">
        <v>10</v>
      </c>
      <c r="E1" s="48" t="s">
        <v>11</v>
      </c>
      <c r="F1" s="49" t="s">
        <v>12</v>
      </c>
      <c r="G1" s="49" t="s">
        <v>13</v>
      </c>
    </row>
    <row r="2" spans="1:7" s="46" customFormat="1" ht="30" customHeight="1">
      <c r="A2" s="50">
        <v>4</v>
      </c>
      <c r="B2" s="51" t="s">
        <v>183</v>
      </c>
      <c r="C2" s="115"/>
      <c r="D2" s="52"/>
      <c r="E2" s="53"/>
      <c r="F2" s="54"/>
      <c r="G2" s="54"/>
    </row>
    <row r="3" spans="1:7" s="46" customFormat="1" ht="30" customHeight="1">
      <c r="A3" s="62" t="s">
        <v>0</v>
      </c>
      <c r="B3" s="51" t="s">
        <v>35</v>
      </c>
      <c r="C3" s="115"/>
      <c r="D3" s="52"/>
      <c r="E3" s="53"/>
      <c r="F3" s="54"/>
      <c r="G3" s="54"/>
    </row>
    <row r="4" spans="1:7" s="79" customFormat="1" ht="334.5" customHeight="1">
      <c r="A4" s="55">
        <v>1</v>
      </c>
      <c r="B4" s="64" t="s">
        <v>156</v>
      </c>
      <c r="C4" s="114"/>
      <c r="D4" s="57" t="s">
        <v>14</v>
      </c>
      <c r="E4" s="58">
        <v>4</v>
      </c>
      <c r="F4" s="39"/>
      <c r="G4" s="39">
        <f>E4*F4</f>
        <v>0</v>
      </c>
    </row>
    <row r="5" spans="1:7" s="79" customFormat="1" ht="409.5">
      <c r="A5" s="55">
        <f>A4+1</f>
        <v>2</v>
      </c>
      <c r="B5" s="64" t="s">
        <v>197</v>
      </c>
      <c r="C5" s="114"/>
      <c r="D5" s="57" t="s">
        <v>14</v>
      </c>
      <c r="E5" s="58">
        <v>1</v>
      </c>
      <c r="F5" s="39"/>
      <c r="G5" s="39">
        <f>E5*F5</f>
        <v>0</v>
      </c>
    </row>
    <row r="6" spans="1:7" s="79" customFormat="1" ht="408" customHeight="1">
      <c r="A6" s="63">
        <f>A5+1</f>
        <v>3</v>
      </c>
      <c r="B6" s="64" t="s">
        <v>120</v>
      </c>
      <c r="C6" s="114"/>
      <c r="D6" s="57" t="s">
        <v>14</v>
      </c>
      <c r="E6" s="58">
        <v>4</v>
      </c>
      <c r="F6" s="39"/>
      <c r="G6" s="39">
        <f>E6*F6</f>
        <v>0</v>
      </c>
    </row>
    <row r="7" spans="1:7" s="79" customFormat="1" ht="409.5">
      <c r="A7" s="63">
        <f>A6+1</f>
        <v>4</v>
      </c>
      <c r="B7" s="64" t="s">
        <v>157</v>
      </c>
      <c r="C7" s="114"/>
      <c r="D7" s="57" t="s">
        <v>14</v>
      </c>
      <c r="E7" s="58">
        <v>4</v>
      </c>
      <c r="F7" s="39"/>
      <c r="G7" s="39">
        <f>E7*F7</f>
        <v>0</v>
      </c>
    </row>
    <row r="8" spans="1:8" s="44" customFormat="1" ht="225">
      <c r="A8" s="55">
        <f>A5+1</f>
        <v>3</v>
      </c>
      <c r="B8" s="64" t="s">
        <v>76</v>
      </c>
      <c r="C8" s="114"/>
      <c r="D8" s="57" t="s">
        <v>14</v>
      </c>
      <c r="E8" s="58">
        <v>4</v>
      </c>
      <c r="F8" s="39"/>
      <c r="G8" s="39">
        <f>F8*E8</f>
        <v>0</v>
      </c>
      <c r="H8" s="80"/>
    </row>
    <row r="9" spans="1:14" s="44" customFormat="1" ht="202.5">
      <c r="A9" s="55">
        <f>A8+1</f>
        <v>4</v>
      </c>
      <c r="B9" s="64" t="s">
        <v>200</v>
      </c>
      <c r="C9" s="57"/>
      <c r="D9" s="57" t="s">
        <v>15</v>
      </c>
      <c r="E9" s="58">
        <v>1</v>
      </c>
      <c r="F9" s="39"/>
      <c r="G9" s="39">
        <f>F9*E9</f>
        <v>0</v>
      </c>
      <c r="H9" s="81"/>
      <c r="I9" s="82"/>
      <c r="J9" s="82"/>
      <c r="K9" s="82"/>
      <c r="L9" s="82"/>
      <c r="M9" s="82"/>
      <c r="N9" s="82"/>
    </row>
    <row r="10" spans="1:9" s="44" customFormat="1" ht="270">
      <c r="A10" s="55">
        <f aca="true" t="shared" si="0" ref="A10:A24">A9+1</f>
        <v>5</v>
      </c>
      <c r="B10" s="64" t="s">
        <v>65</v>
      </c>
      <c r="C10" s="57"/>
      <c r="D10" s="57" t="s">
        <v>14</v>
      </c>
      <c r="E10" s="58">
        <v>2</v>
      </c>
      <c r="F10" s="39"/>
      <c r="G10" s="39">
        <f>F10*E10</f>
        <v>0</v>
      </c>
      <c r="I10" s="83"/>
    </row>
    <row r="11" spans="1:8" s="44" customFormat="1" ht="45">
      <c r="A11" s="55">
        <f t="shared" si="0"/>
        <v>6</v>
      </c>
      <c r="B11" s="64" t="s">
        <v>80</v>
      </c>
      <c r="C11" s="57"/>
      <c r="D11" s="57" t="s">
        <v>14</v>
      </c>
      <c r="E11" s="58">
        <v>8</v>
      </c>
      <c r="F11" s="39"/>
      <c r="G11" s="39">
        <f>F11*E11</f>
        <v>0</v>
      </c>
      <c r="H11" s="80"/>
    </row>
    <row r="12" spans="1:7" s="84" customFormat="1" ht="135">
      <c r="A12" s="55">
        <f t="shared" si="0"/>
        <v>7</v>
      </c>
      <c r="B12" s="64" t="s">
        <v>70</v>
      </c>
      <c r="C12" s="57"/>
      <c r="D12" s="57" t="s">
        <v>14</v>
      </c>
      <c r="E12" s="71">
        <v>1</v>
      </c>
      <c r="F12" s="39"/>
      <c r="G12" s="39">
        <f>E12*F12</f>
        <v>0</v>
      </c>
    </row>
    <row r="13" spans="1:7" s="84" customFormat="1" ht="90">
      <c r="A13" s="55">
        <f t="shared" si="0"/>
        <v>8</v>
      </c>
      <c r="B13" s="64" t="s">
        <v>201</v>
      </c>
      <c r="C13" s="57"/>
      <c r="D13" s="57" t="s">
        <v>14</v>
      </c>
      <c r="E13" s="71">
        <v>1</v>
      </c>
      <c r="F13" s="39"/>
      <c r="G13" s="39">
        <f>E13*F13</f>
        <v>0</v>
      </c>
    </row>
    <row r="14" spans="1:7" s="84" customFormat="1" ht="168.75">
      <c r="A14" s="55">
        <f t="shared" si="0"/>
        <v>9</v>
      </c>
      <c r="B14" s="64" t="s">
        <v>202</v>
      </c>
      <c r="C14" s="71"/>
      <c r="D14" s="71" t="s">
        <v>14</v>
      </c>
      <c r="E14" s="72">
        <v>1</v>
      </c>
      <c r="F14" s="40"/>
      <c r="G14" s="39">
        <f>E14*F14</f>
        <v>0</v>
      </c>
    </row>
    <row r="15" spans="1:9" s="45" customFormat="1" ht="258.75">
      <c r="A15" s="55">
        <f t="shared" si="0"/>
        <v>10</v>
      </c>
      <c r="B15" s="64" t="s">
        <v>181</v>
      </c>
      <c r="C15" s="116"/>
      <c r="D15" s="57" t="s">
        <v>14</v>
      </c>
      <c r="E15" s="58">
        <v>2</v>
      </c>
      <c r="F15" s="39"/>
      <c r="G15" s="39">
        <f>E15*F15</f>
        <v>0</v>
      </c>
      <c r="H15" s="85"/>
      <c r="I15" s="85"/>
    </row>
    <row r="16" spans="1:8" s="44" customFormat="1" ht="157.5">
      <c r="A16" s="55">
        <f t="shared" si="0"/>
        <v>11</v>
      </c>
      <c r="B16" s="64" t="s">
        <v>158</v>
      </c>
      <c r="C16" s="116"/>
      <c r="D16" s="57" t="s">
        <v>14</v>
      </c>
      <c r="E16" s="58">
        <v>3</v>
      </c>
      <c r="F16" s="39"/>
      <c r="G16" s="39">
        <f>F16*E16</f>
        <v>0</v>
      </c>
      <c r="H16" s="80"/>
    </row>
    <row r="17" spans="1:9" s="45" customFormat="1" ht="236.25">
      <c r="A17" s="55">
        <f t="shared" si="0"/>
        <v>12</v>
      </c>
      <c r="B17" s="56" t="s">
        <v>159</v>
      </c>
      <c r="C17" s="116"/>
      <c r="D17" s="57" t="s">
        <v>14</v>
      </c>
      <c r="E17" s="58">
        <v>8</v>
      </c>
      <c r="F17" s="39"/>
      <c r="G17" s="39">
        <f aca="true" t="shared" si="1" ref="G17:G22">E17*F17</f>
        <v>0</v>
      </c>
      <c r="H17" s="86"/>
      <c r="I17" s="85"/>
    </row>
    <row r="18" spans="1:9" s="45" customFormat="1" ht="33.75">
      <c r="A18" s="55">
        <f t="shared" si="0"/>
        <v>13</v>
      </c>
      <c r="B18" s="64" t="s">
        <v>111</v>
      </c>
      <c r="C18" s="87"/>
      <c r="D18" s="57" t="s">
        <v>14</v>
      </c>
      <c r="E18" s="58">
        <v>8</v>
      </c>
      <c r="F18" s="39"/>
      <c r="G18" s="39">
        <f t="shared" si="1"/>
        <v>0</v>
      </c>
      <c r="H18" s="85"/>
      <c r="I18" s="85"/>
    </row>
    <row r="19" spans="1:9" s="45" customFormat="1" ht="146.25">
      <c r="A19" s="55">
        <f t="shared" si="0"/>
        <v>14</v>
      </c>
      <c r="B19" s="64" t="s">
        <v>203</v>
      </c>
      <c r="C19" s="87"/>
      <c r="D19" s="57" t="s">
        <v>14</v>
      </c>
      <c r="E19" s="58">
        <v>1</v>
      </c>
      <c r="F19" s="39"/>
      <c r="G19" s="39">
        <f t="shared" si="1"/>
        <v>0</v>
      </c>
      <c r="H19" s="85"/>
      <c r="I19" s="85"/>
    </row>
    <row r="20" spans="1:9" s="45" customFormat="1" ht="135">
      <c r="A20" s="55">
        <f t="shared" si="0"/>
        <v>15</v>
      </c>
      <c r="B20" s="64" t="s">
        <v>160</v>
      </c>
      <c r="C20" s="87"/>
      <c r="D20" s="57" t="s">
        <v>14</v>
      </c>
      <c r="E20" s="58">
        <v>2</v>
      </c>
      <c r="F20" s="39"/>
      <c r="G20" s="39">
        <f>E20*F20</f>
        <v>0</v>
      </c>
      <c r="H20" s="85"/>
      <c r="I20" s="85"/>
    </row>
    <row r="21" spans="1:7" s="45" customFormat="1" ht="78.75">
      <c r="A21" s="55">
        <f t="shared" si="0"/>
        <v>16</v>
      </c>
      <c r="B21" s="64" t="s">
        <v>112</v>
      </c>
      <c r="C21" s="87"/>
      <c r="D21" s="57" t="s">
        <v>14</v>
      </c>
      <c r="E21" s="58">
        <v>3</v>
      </c>
      <c r="F21" s="39"/>
      <c r="G21" s="39">
        <f t="shared" si="1"/>
        <v>0</v>
      </c>
    </row>
    <row r="22" spans="1:13" s="45" customFormat="1" ht="168.75">
      <c r="A22" s="55">
        <f t="shared" si="0"/>
        <v>17</v>
      </c>
      <c r="B22" s="64" t="s">
        <v>113</v>
      </c>
      <c r="C22" s="87"/>
      <c r="D22" s="87" t="s">
        <v>14</v>
      </c>
      <c r="E22" s="88">
        <v>3</v>
      </c>
      <c r="F22" s="89"/>
      <c r="G22" s="39">
        <f t="shared" si="1"/>
        <v>0</v>
      </c>
      <c r="H22" s="71"/>
      <c r="I22" s="72"/>
      <c r="J22" s="90"/>
      <c r="K22" s="91"/>
      <c r="L22" s="91"/>
      <c r="M22" s="92"/>
    </row>
    <row r="23" spans="1:8" s="44" customFormat="1" ht="303.75">
      <c r="A23" s="55">
        <f t="shared" si="0"/>
        <v>18</v>
      </c>
      <c r="B23" s="64" t="s">
        <v>204</v>
      </c>
      <c r="C23" s="116"/>
      <c r="D23" s="57" t="s">
        <v>14</v>
      </c>
      <c r="E23" s="58">
        <v>3</v>
      </c>
      <c r="F23" s="39"/>
      <c r="G23" s="39">
        <f>F23*E23</f>
        <v>0</v>
      </c>
      <c r="H23" s="80"/>
    </row>
    <row r="24" spans="1:8" s="44" customFormat="1" ht="157.5">
      <c r="A24" s="55">
        <f t="shared" si="0"/>
        <v>19</v>
      </c>
      <c r="B24" s="64" t="s">
        <v>110</v>
      </c>
      <c r="C24" s="57"/>
      <c r="D24" s="57" t="s">
        <v>14</v>
      </c>
      <c r="E24" s="58">
        <v>1</v>
      </c>
      <c r="F24" s="39"/>
      <c r="G24" s="39">
        <f>F24*E24</f>
        <v>0</v>
      </c>
      <c r="H24" s="80"/>
    </row>
    <row r="25" spans="1:7" ht="30" customHeight="1">
      <c r="A25" s="108"/>
      <c r="B25" s="108"/>
      <c r="C25" s="108"/>
      <c r="D25" s="108"/>
      <c r="E25" s="109" t="s">
        <v>184</v>
      </c>
      <c r="F25" s="118">
        <f>SUM(G4:G24)</f>
        <v>0</v>
      </c>
      <c r="G25" s="118"/>
    </row>
    <row r="26" spans="1:7" s="46" customFormat="1" ht="30" customHeight="1">
      <c r="A26" s="50">
        <v>4</v>
      </c>
      <c r="B26" s="51" t="s">
        <v>183</v>
      </c>
      <c r="C26" s="115"/>
      <c r="D26" s="52"/>
      <c r="E26" s="53"/>
      <c r="F26" s="54"/>
      <c r="G26" s="54"/>
    </row>
    <row r="27" spans="1:7" s="46" customFormat="1" ht="30" customHeight="1">
      <c r="A27" s="62" t="s">
        <v>1</v>
      </c>
      <c r="B27" s="51" t="s">
        <v>185</v>
      </c>
      <c r="C27" s="115"/>
      <c r="D27" s="52"/>
      <c r="E27" s="53"/>
      <c r="F27" s="54"/>
      <c r="G27" s="54"/>
    </row>
    <row r="28" spans="1:8" s="44" customFormat="1" ht="382.5">
      <c r="A28" s="55">
        <v>1</v>
      </c>
      <c r="B28" s="64" t="s">
        <v>205</v>
      </c>
      <c r="C28" s="71"/>
      <c r="D28" s="71" t="s">
        <v>14</v>
      </c>
      <c r="E28" s="72">
        <v>1</v>
      </c>
      <c r="F28" s="40"/>
      <c r="G28" s="40"/>
      <c r="H28" s="80"/>
    </row>
    <row r="29" spans="1:8" s="44" customFormat="1" ht="22.5">
      <c r="A29" s="63">
        <v>2</v>
      </c>
      <c r="B29" s="64" t="s">
        <v>125</v>
      </c>
      <c r="C29" s="117"/>
      <c r="D29" s="71" t="s">
        <v>15</v>
      </c>
      <c r="E29" s="72">
        <v>10</v>
      </c>
      <c r="F29" s="40"/>
      <c r="G29" s="40">
        <f aca="true" t="shared" si="2" ref="G29:G35">F29*E29</f>
        <v>0</v>
      </c>
      <c r="H29" s="80"/>
    </row>
    <row r="30" spans="1:8" s="44" customFormat="1" ht="22.5">
      <c r="A30" s="63">
        <f aca="true" t="shared" si="3" ref="A30:A45">A29+1</f>
        <v>3</v>
      </c>
      <c r="B30" s="64" t="s">
        <v>126</v>
      </c>
      <c r="C30" s="117"/>
      <c r="D30" s="71" t="s">
        <v>15</v>
      </c>
      <c r="E30" s="72">
        <v>1</v>
      </c>
      <c r="F30" s="40"/>
      <c r="G30" s="40">
        <f t="shared" si="2"/>
        <v>0</v>
      </c>
      <c r="H30" s="80"/>
    </row>
    <row r="31" spans="1:8" s="44" customFormat="1" ht="22.5">
      <c r="A31" s="63">
        <f t="shared" si="3"/>
        <v>4</v>
      </c>
      <c r="B31" s="64" t="s">
        <v>127</v>
      </c>
      <c r="C31" s="117"/>
      <c r="D31" s="71" t="s">
        <v>14</v>
      </c>
      <c r="E31" s="72">
        <v>10</v>
      </c>
      <c r="F31" s="40"/>
      <c r="G31" s="40">
        <f t="shared" si="2"/>
        <v>0</v>
      </c>
      <c r="H31" s="80"/>
    </row>
    <row r="32" spans="1:8" s="44" customFormat="1" ht="168.75">
      <c r="A32" s="63">
        <f t="shared" si="3"/>
        <v>5</v>
      </c>
      <c r="B32" s="64" t="s">
        <v>161</v>
      </c>
      <c r="C32" s="117"/>
      <c r="D32" s="71" t="s">
        <v>14</v>
      </c>
      <c r="E32" s="72">
        <v>1</v>
      </c>
      <c r="F32" s="40"/>
      <c r="G32" s="40">
        <f t="shared" si="2"/>
        <v>0</v>
      </c>
      <c r="H32" s="80"/>
    </row>
    <row r="33" spans="1:8" s="44" customFormat="1" ht="236.25">
      <c r="A33" s="63">
        <f t="shared" si="3"/>
        <v>6</v>
      </c>
      <c r="B33" s="64" t="s">
        <v>162</v>
      </c>
      <c r="C33" s="117"/>
      <c r="D33" s="71" t="s">
        <v>14</v>
      </c>
      <c r="E33" s="72">
        <v>1</v>
      </c>
      <c r="F33" s="40"/>
      <c r="G33" s="40">
        <f t="shared" si="2"/>
        <v>0</v>
      </c>
      <c r="H33" s="80"/>
    </row>
    <row r="34" spans="1:8" s="44" customFormat="1" ht="168.75">
      <c r="A34" s="63">
        <f t="shared" si="3"/>
        <v>7</v>
      </c>
      <c r="B34" s="64" t="s">
        <v>128</v>
      </c>
      <c r="C34" s="117"/>
      <c r="D34" s="71" t="s">
        <v>14</v>
      </c>
      <c r="E34" s="72">
        <v>1</v>
      </c>
      <c r="F34" s="40"/>
      <c r="G34" s="40">
        <f t="shared" si="2"/>
        <v>0</v>
      </c>
      <c r="H34" s="80"/>
    </row>
    <row r="35" spans="1:8" s="44" customFormat="1" ht="112.5">
      <c r="A35" s="63">
        <f t="shared" si="3"/>
        <v>8</v>
      </c>
      <c r="B35" s="64" t="s">
        <v>129</v>
      </c>
      <c r="C35" s="117"/>
      <c r="D35" s="71" t="s">
        <v>14</v>
      </c>
      <c r="E35" s="72">
        <v>1</v>
      </c>
      <c r="F35" s="40"/>
      <c r="G35" s="40">
        <f t="shared" si="2"/>
        <v>0</v>
      </c>
      <c r="H35" s="80"/>
    </row>
    <row r="36" spans="1:8" s="44" customFormat="1" ht="101.25">
      <c r="A36" s="63">
        <f t="shared" si="3"/>
        <v>9</v>
      </c>
      <c r="B36" s="64" t="s">
        <v>130</v>
      </c>
      <c r="C36" s="117"/>
      <c r="D36" s="71" t="s">
        <v>14</v>
      </c>
      <c r="E36" s="72">
        <v>1</v>
      </c>
      <c r="F36" s="40"/>
      <c r="G36" s="40">
        <f>F36*E36</f>
        <v>0</v>
      </c>
      <c r="H36" s="80"/>
    </row>
    <row r="37" spans="1:8" s="44" customFormat="1" ht="135">
      <c r="A37" s="63">
        <f t="shared" si="3"/>
        <v>10</v>
      </c>
      <c r="B37" s="64" t="s">
        <v>163</v>
      </c>
      <c r="C37" s="117"/>
      <c r="D37" s="71" t="s">
        <v>15</v>
      </c>
      <c r="E37" s="72">
        <v>1</v>
      </c>
      <c r="F37" s="40"/>
      <c r="G37" s="40">
        <f>E37*F37</f>
        <v>0</v>
      </c>
      <c r="H37" s="80"/>
    </row>
    <row r="38" spans="1:8" s="44" customFormat="1" ht="146.25">
      <c r="A38" s="63">
        <f t="shared" si="3"/>
        <v>11</v>
      </c>
      <c r="B38" s="64" t="s">
        <v>164</v>
      </c>
      <c r="C38" s="117"/>
      <c r="D38" s="71" t="s">
        <v>14</v>
      </c>
      <c r="E38" s="72">
        <v>2</v>
      </c>
      <c r="F38" s="40"/>
      <c r="G38" s="40">
        <f>F38*E38</f>
        <v>0</v>
      </c>
      <c r="H38" s="80"/>
    </row>
    <row r="39" spans="1:8" s="44" customFormat="1" ht="281.25">
      <c r="A39" s="63">
        <f t="shared" si="3"/>
        <v>12</v>
      </c>
      <c r="B39" s="64" t="s">
        <v>208</v>
      </c>
      <c r="C39" s="117"/>
      <c r="D39" s="71" t="s">
        <v>14</v>
      </c>
      <c r="E39" s="72">
        <v>2</v>
      </c>
      <c r="F39" s="40"/>
      <c r="G39" s="40">
        <f>E39*F39</f>
        <v>0</v>
      </c>
      <c r="H39" s="80"/>
    </row>
    <row r="40" spans="1:8" s="44" customFormat="1" ht="90">
      <c r="A40" s="63">
        <f t="shared" si="3"/>
        <v>13</v>
      </c>
      <c r="B40" s="64" t="s">
        <v>165</v>
      </c>
      <c r="C40" s="117"/>
      <c r="D40" s="71" t="s">
        <v>14</v>
      </c>
      <c r="E40" s="72">
        <v>2</v>
      </c>
      <c r="F40" s="40"/>
      <c r="G40" s="40">
        <f>F40*E40</f>
        <v>0</v>
      </c>
      <c r="H40" s="80"/>
    </row>
    <row r="41" spans="1:8" s="44" customFormat="1" ht="90">
      <c r="A41" s="63">
        <f t="shared" si="3"/>
        <v>14</v>
      </c>
      <c r="B41" s="64" t="s">
        <v>166</v>
      </c>
      <c r="C41" s="117"/>
      <c r="D41" s="71" t="s">
        <v>14</v>
      </c>
      <c r="E41" s="72">
        <v>2</v>
      </c>
      <c r="F41" s="40"/>
      <c r="G41" s="40">
        <f>F41*E41</f>
        <v>0</v>
      </c>
      <c r="H41" s="80"/>
    </row>
    <row r="42" spans="1:8" s="44" customFormat="1" ht="112.5">
      <c r="A42" s="63">
        <f t="shared" si="3"/>
        <v>15</v>
      </c>
      <c r="B42" s="64" t="s">
        <v>167</v>
      </c>
      <c r="C42" s="117"/>
      <c r="D42" s="71" t="s">
        <v>15</v>
      </c>
      <c r="E42" s="72">
        <v>2</v>
      </c>
      <c r="F42" s="40"/>
      <c r="G42" s="40">
        <f>E42*F42</f>
        <v>0</v>
      </c>
      <c r="H42" s="80"/>
    </row>
    <row r="43" spans="1:8" s="44" customFormat="1" ht="123.75">
      <c r="A43" s="63">
        <f t="shared" si="3"/>
        <v>16</v>
      </c>
      <c r="B43" s="64" t="s">
        <v>207</v>
      </c>
      <c r="C43" s="117"/>
      <c r="D43" s="71" t="s">
        <v>15</v>
      </c>
      <c r="E43" s="72">
        <v>2</v>
      </c>
      <c r="F43" s="40"/>
      <c r="G43" s="40">
        <f>E43*F43</f>
        <v>0</v>
      </c>
      <c r="H43" s="80"/>
    </row>
    <row r="44" spans="1:8" s="44" customFormat="1" ht="33.75">
      <c r="A44" s="63">
        <f t="shared" si="3"/>
        <v>17</v>
      </c>
      <c r="B44" s="64" t="s">
        <v>191</v>
      </c>
      <c r="C44" s="117"/>
      <c r="D44" s="71" t="s">
        <v>15</v>
      </c>
      <c r="E44" s="72">
        <v>2</v>
      </c>
      <c r="F44" s="40"/>
      <c r="G44" s="40">
        <f>E44*F44</f>
        <v>0</v>
      </c>
      <c r="H44" s="80"/>
    </row>
    <row r="45" spans="1:8" s="44" customFormat="1" ht="78.75">
      <c r="A45" s="63">
        <f t="shared" si="3"/>
        <v>18</v>
      </c>
      <c r="B45" s="64" t="s">
        <v>168</v>
      </c>
      <c r="C45" s="57"/>
      <c r="D45" s="57" t="s">
        <v>15</v>
      </c>
      <c r="E45" s="58">
        <v>1</v>
      </c>
      <c r="F45" s="39"/>
      <c r="G45" s="39">
        <f>E45*F45</f>
        <v>0</v>
      </c>
      <c r="H45" s="80"/>
    </row>
    <row r="46" spans="1:7" ht="30" customHeight="1">
      <c r="A46" s="60"/>
      <c r="B46" s="108"/>
      <c r="C46" s="108"/>
      <c r="D46" s="108"/>
      <c r="E46" s="109" t="s">
        <v>186</v>
      </c>
      <c r="F46" s="118">
        <f>SUM(G28:G45)</f>
        <v>0</v>
      </c>
      <c r="G46" s="118"/>
    </row>
    <row r="47" spans="1:7" s="46" customFormat="1" ht="30" customHeight="1">
      <c r="A47" s="50">
        <v>4</v>
      </c>
      <c r="B47" s="51" t="s">
        <v>183</v>
      </c>
      <c r="C47" s="115"/>
      <c r="D47" s="52"/>
      <c r="E47" s="53"/>
      <c r="F47" s="54"/>
      <c r="G47" s="54"/>
    </row>
    <row r="48" spans="1:7" s="46" customFormat="1" ht="30" customHeight="1">
      <c r="A48" s="62" t="s">
        <v>3</v>
      </c>
      <c r="B48" s="51" t="s">
        <v>36</v>
      </c>
      <c r="C48" s="115"/>
      <c r="D48" s="52"/>
      <c r="E48" s="53"/>
      <c r="F48" s="54"/>
      <c r="G48" s="54"/>
    </row>
    <row r="49" spans="1:7" s="61" customFormat="1" ht="45">
      <c r="A49" s="63">
        <v>1</v>
      </c>
      <c r="B49" s="64" t="s">
        <v>56</v>
      </c>
      <c r="C49" s="106" t="s">
        <v>38</v>
      </c>
      <c r="D49" s="71" t="s">
        <v>16</v>
      </c>
      <c r="E49" s="72">
        <v>350</v>
      </c>
      <c r="F49" s="40"/>
      <c r="G49" s="40">
        <f>F49*E49</f>
        <v>0</v>
      </c>
    </row>
    <row r="50" spans="1:7" s="61" customFormat="1" ht="45">
      <c r="A50" s="63">
        <f>A49+1</f>
        <v>2</v>
      </c>
      <c r="B50" s="64" t="s">
        <v>146</v>
      </c>
      <c r="C50" s="106" t="s">
        <v>38</v>
      </c>
      <c r="D50" s="71" t="s">
        <v>16</v>
      </c>
      <c r="E50" s="72">
        <v>50</v>
      </c>
      <c r="F50" s="40"/>
      <c r="G50" s="40">
        <f>F50*E50</f>
        <v>0</v>
      </c>
    </row>
    <row r="51" spans="1:7" s="61" customFormat="1" ht="33.75">
      <c r="A51" s="63">
        <f aca="true" t="shared" si="4" ref="A51:A60">A50+1</f>
        <v>3</v>
      </c>
      <c r="B51" s="64" t="s">
        <v>72</v>
      </c>
      <c r="C51" s="106" t="s">
        <v>38</v>
      </c>
      <c r="D51" s="71" t="s">
        <v>16</v>
      </c>
      <c r="E51" s="72">
        <v>300</v>
      </c>
      <c r="F51" s="40"/>
      <c r="G51" s="40">
        <f>F51*E51</f>
        <v>0</v>
      </c>
    </row>
    <row r="52" spans="1:12" s="45" customFormat="1" ht="45">
      <c r="A52" s="63">
        <f t="shared" si="4"/>
        <v>4</v>
      </c>
      <c r="B52" s="64" t="s">
        <v>71</v>
      </c>
      <c r="C52" s="106" t="s">
        <v>38</v>
      </c>
      <c r="D52" s="57" t="s">
        <v>16</v>
      </c>
      <c r="E52" s="72">
        <v>100</v>
      </c>
      <c r="F52" s="39"/>
      <c r="G52" s="39">
        <f>E52*F52</f>
        <v>0</v>
      </c>
      <c r="H52" s="61"/>
      <c r="I52" s="72"/>
      <c r="J52" s="90"/>
      <c r="K52" s="91"/>
      <c r="L52" s="91"/>
    </row>
    <row r="53" spans="1:10" s="45" customFormat="1" ht="33.75">
      <c r="A53" s="63">
        <f t="shared" si="4"/>
        <v>5</v>
      </c>
      <c r="B53" s="64" t="s">
        <v>139</v>
      </c>
      <c r="C53" s="106" t="s">
        <v>38</v>
      </c>
      <c r="D53" s="57" t="s">
        <v>16</v>
      </c>
      <c r="E53" s="58">
        <v>150</v>
      </c>
      <c r="F53" s="39"/>
      <c r="G53" s="39">
        <f>E53*F53</f>
        <v>0</v>
      </c>
      <c r="I53" s="93"/>
      <c r="J53" s="94"/>
    </row>
    <row r="54" spans="1:7" s="45" customFormat="1" ht="33.75">
      <c r="A54" s="63">
        <f t="shared" si="4"/>
        <v>6</v>
      </c>
      <c r="B54" s="64" t="s">
        <v>140</v>
      </c>
      <c r="C54" s="106" t="s">
        <v>38</v>
      </c>
      <c r="D54" s="57" t="s">
        <v>16</v>
      </c>
      <c r="E54" s="58">
        <v>150</v>
      </c>
      <c r="F54" s="39"/>
      <c r="G54" s="39">
        <f>E54*F54</f>
        <v>0</v>
      </c>
    </row>
    <row r="55" spans="1:7" s="61" customFormat="1" ht="45">
      <c r="A55" s="63">
        <f t="shared" si="4"/>
        <v>7</v>
      </c>
      <c r="B55" s="64" t="s">
        <v>138</v>
      </c>
      <c r="C55" s="106" t="s">
        <v>38</v>
      </c>
      <c r="D55" s="71" t="s">
        <v>16</v>
      </c>
      <c r="E55" s="72">
        <v>200</v>
      </c>
      <c r="F55" s="40"/>
      <c r="G55" s="40">
        <f>F55*E55</f>
        <v>0</v>
      </c>
    </row>
    <row r="56" spans="1:7" s="61" customFormat="1" ht="45">
      <c r="A56" s="63">
        <f t="shared" si="4"/>
        <v>8</v>
      </c>
      <c r="B56" s="64" t="s">
        <v>24</v>
      </c>
      <c r="C56" s="106" t="s">
        <v>38</v>
      </c>
      <c r="D56" s="71" t="s">
        <v>16</v>
      </c>
      <c r="E56" s="72">
        <v>400</v>
      </c>
      <c r="F56" s="40"/>
      <c r="G56" s="40">
        <f>F56*E56</f>
        <v>0</v>
      </c>
    </row>
    <row r="57" spans="1:25" ht="22.5">
      <c r="A57" s="63">
        <f t="shared" si="4"/>
        <v>9</v>
      </c>
      <c r="B57" s="64" t="s">
        <v>57</v>
      </c>
      <c r="C57" s="106" t="s">
        <v>38</v>
      </c>
      <c r="D57" s="57" t="s">
        <v>25</v>
      </c>
      <c r="E57" s="72">
        <v>1</v>
      </c>
      <c r="F57" s="39"/>
      <c r="G57" s="39">
        <f>E57*F57</f>
        <v>0</v>
      </c>
      <c r="H57" s="83"/>
      <c r="I57" s="83"/>
      <c r="J57" s="83"/>
      <c r="K57" s="83"/>
      <c r="L57" s="83"/>
      <c r="M57" s="83"/>
      <c r="N57" s="83"/>
      <c r="O57" s="83"/>
      <c r="P57" s="83"/>
      <c r="Q57" s="83"/>
      <c r="R57" s="83"/>
      <c r="S57" s="83"/>
      <c r="T57" s="83"/>
      <c r="U57" s="83"/>
      <c r="V57" s="83"/>
      <c r="W57" s="83"/>
      <c r="X57" s="83"/>
      <c r="Y57" s="83"/>
    </row>
    <row r="58" spans="1:25" ht="33.75">
      <c r="A58" s="63">
        <f t="shared" si="4"/>
        <v>10</v>
      </c>
      <c r="B58" s="64" t="s">
        <v>58</v>
      </c>
      <c r="C58" s="106" t="s">
        <v>38</v>
      </c>
      <c r="D58" s="57" t="s">
        <v>15</v>
      </c>
      <c r="E58" s="58">
        <v>1</v>
      </c>
      <c r="F58" s="39"/>
      <c r="G58" s="39">
        <f>E58*F58</f>
        <v>0</v>
      </c>
      <c r="H58" s="83"/>
      <c r="I58" s="83"/>
      <c r="J58" s="83"/>
      <c r="K58" s="83"/>
      <c r="L58" s="83"/>
      <c r="M58" s="83"/>
      <c r="N58" s="83"/>
      <c r="O58" s="83"/>
      <c r="P58" s="83"/>
      <c r="Q58" s="83"/>
      <c r="R58" s="83"/>
      <c r="S58" s="83"/>
      <c r="T58" s="83"/>
      <c r="U58" s="83"/>
      <c r="V58" s="83"/>
      <c r="W58" s="83"/>
      <c r="X58" s="83"/>
      <c r="Y58" s="83"/>
    </row>
    <row r="59" spans="1:25" ht="56.25">
      <c r="A59" s="63">
        <f t="shared" si="4"/>
        <v>11</v>
      </c>
      <c r="B59" s="64" t="s">
        <v>59</v>
      </c>
      <c r="C59" s="106" t="s">
        <v>38</v>
      </c>
      <c r="D59" s="57" t="s">
        <v>25</v>
      </c>
      <c r="E59" s="72">
        <v>1</v>
      </c>
      <c r="F59" s="39"/>
      <c r="G59" s="39">
        <f>E59*F59</f>
        <v>0</v>
      </c>
      <c r="H59" s="83"/>
      <c r="I59" s="83"/>
      <c r="J59" s="83"/>
      <c r="K59" s="83"/>
      <c r="L59" s="83"/>
      <c r="M59" s="83"/>
      <c r="N59" s="83"/>
      <c r="O59" s="83"/>
      <c r="P59" s="83"/>
      <c r="Q59" s="83"/>
      <c r="R59" s="83"/>
      <c r="S59" s="83"/>
      <c r="T59" s="83"/>
      <c r="U59" s="83"/>
      <c r="V59" s="83"/>
      <c r="W59" s="83"/>
      <c r="X59" s="83"/>
      <c r="Y59" s="83"/>
    </row>
    <row r="60" spans="1:25" ht="22.5">
      <c r="A60" s="63">
        <f t="shared" si="4"/>
        <v>12</v>
      </c>
      <c r="B60" s="64" t="s">
        <v>26</v>
      </c>
      <c r="C60" s="106" t="s">
        <v>38</v>
      </c>
      <c r="D60" s="57" t="s">
        <v>15</v>
      </c>
      <c r="E60" s="72">
        <v>1</v>
      </c>
      <c r="F60" s="39"/>
      <c r="G60" s="39">
        <f>E60*F60</f>
        <v>0</v>
      </c>
      <c r="H60" s="83"/>
      <c r="I60" s="83"/>
      <c r="J60" s="83"/>
      <c r="K60" s="83"/>
      <c r="L60" s="83"/>
      <c r="M60" s="83"/>
      <c r="N60" s="83"/>
      <c r="O60" s="83"/>
      <c r="P60" s="83"/>
      <c r="Q60" s="83"/>
      <c r="R60" s="83"/>
      <c r="S60" s="83"/>
      <c r="T60" s="83"/>
      <c r="U60" s="83"/>
      <c r="V60" s="83"/>
      <c r="W60" s="83"/>
      <c r="X60" s="83"/>
      <c r="Y60" s="83"/>
    </row>
    <row r="61" spans="1:7" ht="30" customHeight="1">
      <c r="A61" s="60"/>
      <c r="B61" s="108"/>
      <c r="C61" s="108"/>
      <c r="D61" s="108"/>
      <c r="E61" s="109" t="s">
        <v>187</v>
      </c>
      <c r="F61" s="118">
        <f>SUM(G49:G60)</f>
        <v>0</v>
      </c>
      <c r="G61" s="118"/>
    </row>
    <row r="62" spans="1:7" s="46" customFormat="1" ht="30" customHeight="1">
      <c r="A62" s="50">
        <v>4</v>
      </c>
      <c r="B62" s="51" t="s">
        <v>183</v>
      </c>
      <c r="C62" s="115"/>
      <c r="D62" s="52"/>
      <c r="E62" s="53"/>
      <c r="F62" s="54"/>
      <c r="G62" s="54"/>
    </row>
    <row r="63" spans="1:7" s="46" customFormat="1" ht="30" customHeight="1">
      <c r="A63" s="62" t="s">
        <v>2</v>
      </c>
      <c r="B63" s="51" t="s">
        <v>37</v>
      </c>
      <c r="C63" s="115"/>
      <c r="D63" s="52"/>
      <c r="E63" s="53"/>
      <c r="F63" s="54"/>
      <c r="G63" s="54"/>
    </row>
    <row r="64" spans="1:7" s="44" customFormat="1" ht="135">
      <c r="A64" s="63">
        <v>1</v>
      </c>
      <c r="B64" s="64" t="s">
        <v>169</v>
      </c>
      <c r="C64" s="106" t="s">
        <v>38</v>
      </c>
      <c r="D64" s="57" t="s">
        <v>15</v>
      </c>
      <c r="E64" s="58">
        <v>1</v>
      </c>
      <c r="F64" s="39"/>
      <c r="G64" s="39">
        <f>F64*E64</f>
        <v>0</v>
      </c>
    </row>
    <row r="65" spans="1:7" s="45" customFormat="1" ht="56.25">
      <c r="A65" s="63">
        <f aca="true" t="shared" si="5" ref="A65:A82">A64+1</f>
        <v>2</v>
      </c>
      <c r="B65" s="64" t="s">
        <v>170</v>
      </c>
      <c r="C65" s="106" t="s">
        <v>38</v>
      </c>
      <c r="D65" s="57" t="s">
        <v>15</v>
      </c>
      <c r="E65" s="58">
        <v>1</v>
      </c>
      <c r="F65" s="39"/>
      <c r="G65" s="41">
        <f aca="true" t="shared" si="6" ref="G65:G72">F65*E65</f>
        <v>0</v>
      </c>
    </row>
    <row r="66" spans="1:7" s="45" customFormat="1" ht="78.75">
      <c r="A66" s="63">
        <f t="shared" si="5"/>
        <v>3</v>
      </c>
      <c r="B66" s="64" t="s">
        <v>171</v>
      </c>
      <c r="C66" s="106" t="s">
        <v>38</v>
      </c>
      <c r="D66" s="57" t="s">
        <v>15</v>
      </c>
      <c r="E66" s="58">
        <v>1</v>
      </c>
      <c r="F66" s="39"/>
      <c r="G66" s="41">
        <f t="shared" si="6"/>
        <v>0</v>
      </c>
    </row>
    <row r="67" spans="1:7" s="45" customFormat="1" ht="123.75">
      <c r="A67" s="63">
        <f t="shared" si="5"/>
        <v>4</v>
      </c>
      <c r="B67" s="64" t="s">
        <v>172</v>
      </c>
      <c r="C67" s="106" t="s">
        <v>38</v>
      </c>
      <c r="D67" s="57" t="s">
        <v>15</v>
      </c>
      <c r="E67" s="58">
        <v>1</v>
      </c>
      <c r="F67" s="39"/>
      <c r="G67" s="41">
        <f t="shared" si="6"/>
        <v>0</v>
      </c>
    </row>
    <row r="68" spans="1:7" s="45" customFormat="1" ht="67.5">
      <c r="A68" s="63">
        <f t="shared" si="5"/>
        <v>5</v>
      </c>
      <c r="B68" s="64" t="s">
        <v>114</v>
      </c>
      <c r="C68" s="106" t="s">
        <v>38</v>
      </c>
      <c r="D68" s="57" t="s">
        <v>15</v>
      </c>
      <c r="E68" s="58">
        <v>1</v>
      </c>
      <c r="F68" s="39"/>
      <c r="G68" s="41">
        <f t="shared" si="6"/>
        <v>0</v>
      </c>
    </row>
    <row r="69" spans="1:7" s="45" customFormat="1" ht="67.5">
      <c r="A69" s="63">
        <f t="shared" si="5"/>
        <v>6</v>
      </c>
      <c r="B69" s="64" t="s">
        <v>173</v>
      </c>
      <c r="C69" s="106" t="s">
        <v>38</v>
      </c>
      <c r="D69" s="57" t="s">
        <v>15</v>
      </c>
      <c r="E69" s="58">
        <v>1</v>
      </c>
      <c r="F69" s="39"/>
      <c r="G69" s="41">
        <f t="shared" si="6"/>
        <v>0</v>
      </c>
    </row>
    <row r="70" spans="1:7" s="45" customFormat="1" ht="45">
      <c r="A70" s="63">
        <f t="shared" si="5"/>
        <v>7</v>
      </c>
      <c r="B70" s="64" t="s">
        <v>115</v>
      </c>
      <c r="C70" s="106" t="s">
        <v>38</v>
      </c>
      <c r="D70" s="57" t="s">
        <v>15</v>
      </c>
      <c r="E70" s="58">
        <v>1</v>
      </c>
      <c r="F70" s="39"/>
      <c r="G70" s="41">
        <f t="shared" si="6"/>
        <v>0</v>
      </c>
    </row>
    <row r="71" spans="1:7" s="45" customFormat="1" ht="45">
      <c r="A71" s="63">
        <f t="shared" si="5"/>
        <v>8</v>
      </c>
      <c r="B71" s="64" t="s">
        <v>116</v>
      </c>
      <c r="C71" s="106" t="s">
        <v>38</v>
      </c>
      <c r="D71" s="57" t="s">
        <v>15</v>
      </c>
      <c r="E71" s="58">
        <v>20</v>
      </c>
      <c r="F71" s="39"/>
      <c r="G71" s="41">
        <f t="shared" si="6"/>
        <v>0</v>
      </c>
    </row>
    <row r="72" spans="1:7" s="45" customFormat="1" ht="90">
      <c r="A72" s="63">
        <f t="shared" si="5"/>
        <v>9</v>
      </c>
      <c r="B72" s="64" t="s">
        <v>117</v>
      </c>
      <c r="C72" s="106" t="s">
        <v>38</v>
      </c>
      <c r="D72" s="57" t="s">
        <v>15</v>
      </c>
      <c r="E72" s="58">
        <v>1</v>
      </c>
      <c r="F72" s="39"/>
      <c r="G72" s="41">
        <f t="shared" si="6"/>
        <v>0</v>
      </c>
    </row>
    <row r="73" spans="1:7" s="45" customFormat="1" ht="78.75">
      <c r="A73" s="63">
        <f t="shared" si="5"/>
        <v>10</v>
      </c>
      <c r="B73" s="64" t="s">
        <v>182</v>
      </c>
      <c r="C73" s="106" t="s">
        <v>38</v>
      </c>
      <c r="D73" s="57" t="s">
        <v>15</v>
      </c>
      <c r="E73" s="58">
        <v>1</v>
      </c>
      <c r="F73" s="39"/>
      <c r="G73" s="41">
        <f>F73*E73</f>
        <v>0</v>
      </c>
    </row>
    <row r="74" spans="1:7" s="44" customFormat="1" ht="56.25">
      <c r="A74" s="63">
        <f t="shared" si="5"/>
        <v>11</v>
      </c>
      <c r="B74" s="64" t="s">
        <v>118</v>
      </c>
      <c r="C74" s="106" t="s">
        <v>38</v>
      </c>
      <c r="D74" s="57" t="s">
        <v>15</v>
      </c>
      <c r="E74" s="58">
        <v>1</v>
      </c>
      <c r="F74" s="39"/>
      <c r="G74" s="39">
        <f>F74*E74</f>
        <v>0</v>
      </c>
    </row>
    <row r="75" spans="1:7" s="45" customFormat="1" ht="33.75">
      <c r="A75" s="63">
        <f t="shared" si="5"/>
        <v>12</v>
      </c>
      <c r="B75" s="56" t="s">
        <v>174</v>
      </c>
      <c r="C75" s="106" t="s">
        <v>38</v>
      </c>
      <c r="D75" s="57" t="s">
        <v>15</v>
      </c>
      <c r="E75" s="58">
        <v>1</v>
      </c>
      <c r="F75" s="39"/>
      <c r="G75" s="39">
        <f>F75*E75</f>
        <v>0</v>
      </c>
    </row>
    <row r="76" spans="1:7" s="45" customFormat="1" ht="146.25">
      <c r="A76" s="63">
        <f t="shared" si="5"/>
        <v>13</v>
      </c>
      <c r="B76" s="56" t="s">
        <v>87</v>
      </c>
      <c r="C76" s="106" t="s">
        <v>38</v>
      </c>
      <c r="D76" s="57" t="s">
        <v>15</v>
      </c>
      <c r="E76" s="58">
        <v>1</v>
      </c>
      <c r="F76" s="39"/>
      <c r="G76" s="39">
        <f aca="true" t="shared" si="7" ref="G76:G82">F76*E76</f>
        <v>0</v>
      </c>
    </row>
    <row r="77" spans="1:7" s="45" customFormat="1" ht="45">
      <c r="A77" s="63">
        <f t="shared" si="5"/>
        <v>14</v>
      </c>
      <c r="B77" s="64" t="s">
        <v>61</v>
      </c>
      <c r="C77" s="57" t="s">
        <v>41</v>
      </c>
      <c r="D77" s="57" t="s">
        <v>25</v>
      </c>
      <c r="E77" s="58">
        <v>1</v>
      </c>
      <c r="F77" s="39"/>
      <c r="G77" s="39">
        <f>E77*F77</f>
        <v>0</v>
      </c>
    </row>
    <row r="78" spans="1:7" s="44" customFormat="1" ht="157.5">
      <c r="A78" s="63">
        <f t="shared" si="5"/>
        <v>15</v>
      </c>
      <c r="B78" s="56" t="s">
        <v>206</v>
      </c>
      <c r="C78" s="106" t="s">
        <v>38</v>
      </c>
      <c r="D78" s="57" t="s">
        <v>43</v>
      </c>
      <c r="E78" s="58">
        <v>32</v>
      </c>
      <c r="F78" s="39"/>
      <c r="G78" s="39">
        <f t="shared" si="7"/>
        <v>0</v>
      </c>
    </row>
    <row r="79" spans="1:7" s="45" customFormat="1" ht="90">
      <c r="A79" s="63">
        <f t="shared" si="5"/>
        <v>16</v>
      </c>
      <c r="B79" s="64" t="s">
        <v>79</v>
      </c>
      <c r="C79" s="106" t="s">
        <v>38</v>
      </c>
      <c r="D79" s="57" t="s">
        <v>15</v>
      </c>
      <c r="E79" s="58">
        <v>1</v>
      </c>
      <c r="F79" s="39"/>
      <c r="G79" s="39">
        <f t="shared" si="7"/>
        <v>0</v>
      </c>
    </row>
    <row r="80" spans="1:7" s="45" customFormat="1" ht="123.75">
      <c r="A80" s="63">
        <f t="shared" si="5"/>
        <v>17</v>
      </c>
      <c r="B80" s="56" t="s">
        <v>60</v>
      </c>
      <c r="C80" s="106" t="s">
        <v>38</v>
      </c>
      <c r="D80" s="57" t="s">
        <v>15</v>
      </c>
      <c r="E80" s="58">
        <v>1</v>
      </c>
      <c r="F80" s="39"/>
      <c r="G80" s="39">
        <f t="shared" si="7"/>
        <v>0</v>
      </c>
    </row>
    <row r="81" spans="1:7" s="45" customFormat="1" ht="146.25">
      <c r="A81" s="63">
        <f t="shared" si="5"/>
        <v>18</v>
      </c>
      <c r="B81" s="64" t="s">
        <v>77</v>
      </c>
      <c r="C81" s="104" t="s">
        <v>78</v>
      </c>
      <c r="D81" s="57" t="s">
        <v>42</v>
      </c>
      <c r="E81" s="58">
        <v>20</v>
      </c>
      <c r="F81" s="39"/>
      <c r="G81" s="39">
        <f>F81*E81</f>
        <v>0</v>
      </c>
    </row>
    <row r="82" spans="1:7" s="45" customFormat="1" ht="22.5">
      <c r="A82" s="63">
        <f t="shared" si="5"/>
        <v>19</v>
      </c>
      <c r="B82" s="56" t="s">
        <v>26</v>
      </c>
      <c r="C82" s="106" t="s">
        <v>38</v>
      </c>
      <c r="D82" s="57" t="s">
        <v>15</v>
      </c>
      <c r="E82" s="58">
        <v>1</v>
      </c>
      <c r="F82" s="39"/>
      <c r="G82" s="39">
        <f t="shared" si="7"/>
        <v>0</v>
      </c>
    </row>
    <row r="83" spans="1:7" ht="30" customHeight="1">
      <c r="A83" s="60"/>
      <c r="B83" s="108"/>
      <c r="C83" s="108"/>
      <c r="D83" s="108"/>
      <c r="E83" s="109" t="s">
        <v>188</v>
      </c>
      <c r="F83" s="118">
        <f>SUM(G64:G82)</f>
        <v>0</v>
      </c>
      <c r="G83" s="118"/>
    </row>
    <row r="84" spans="1:5" ht="12">
      <c r="A84" s="63"/>
      <c r="E84" s="95"/>
    </row>
    <row r="112" ht="12">
      <c r="B112" s="74"/>
    </row>
  </sheetData>
  <sheetProtection/>
  <mergeCells count="4">
    <mergeCell ref="F61:G61"/>
    <mergeCell ref="F83:G83"/>
    <mergeCell ref="F46:G46"/>
    <mergeCell ref="F25:G25"/>
  </mergeCells>
  <conditionalFormatting sqref="E12">
    <cfRule type="cellIs" priority="5" dxfId="0" operator="equal" stopIfTrue="1">
      <formula>0</formula>
    </cfRule>
  </conditionalFormatting>
  <conditionalFormatting sqref="E13">
    <cfRule type="cellIs" priority="4" dxfId="0" operator="equal" stopIfTrue="1">
      <formula>0</formula>
    </cfRule>
  </conditionalFormatting>
  <conditionalFormatting sqref="E81">
    <cfRule type="cellIs" priority="3" dxfId="0" operator="equal" stopIfTrue="1">
      <formula>0</formula>
    </cfRule>
  </conditionalFormatting>
  <conditionalFormatting sqref="E23">
    <cfRule type="cellIs" priority="1" dxfId="0" operator="equal" stopIfTrue="1">
      <formula>0</formula>
    </cfRule>
  </conditionalFormatting>
  <printOptions/>
  <pageMargins left="0.7874015748031497" right="0.2362204724409449" top="0.35433070866141736" bottom="0.7874015748031497" header="0.31496062992125984" footer="0.31496062992125984"/>
  <pageSetup horizontalDpi="600" verticalDpi="600" orientation="portrait" paperSize="9" scale="98" r:id="rId1"/>
  <headerFooter>
    <oddFooter>&amp;RStranica: &amp;P/&amp;N</oddFooter>
  </headerFooter>
  <rowBreaks count="4" manualBreakCount="4">
    <brk id="21" max="7" man="1"/>
    <brk id="25" max="255" man="1"/>
    <brk id="46" max="255" man="1"/>
    <brk id="61" max="255" man="1"/>
  </rowBreaks>
</worksheet>
</file>

<file path=xl/worksheets/sheet5.xml><?xml version="1.0" encoding="utf-8"?>
<worksheet xmlns="http://schemas.openxmlformats.org/spreadsheetml/2006/main" xmlns:r="http://schemas.openxmlformats.org/officeDocument/2006/relationships">
  <sheetPr>
    <tabColor theme="7" tint="0.5999900102615356"/>
  </sheetPr>
  <dimension ref="A1:J25"/>
  <sheetViews>
    <sheetView showZeros="0" tabSelected="1" view="pageBreakPreview" zoomScaleSheetLayoutView="100" workbookViewId="0" topLeftCell="A1">
      <pane ySplit="1" topLeftCell="A11" activePane="bottomLeft" state="frozen"/>
      <selection pane="topLeft" activeCell="B134" sqref="B134"/>
      <selection pane="bottomLeft" activeCell="B19" sqref="B19"/>
    </sheetView>
  </sheetViews>
  <sheetFormatPr defaultColWidth="9.140625" defaultRowHeight="12.75"/>
  <cols>
    <col min="1" max="1" width="4.28125" style="25" customWidth="1"/>
    <col min="2" max="2" width="38.28125" style="16" customWidth="1"/>
    <col min="3" max="4" width="8.421875" style="17" customWidth="1"/>
    <col min="5" max="5" width="7.00390625" style="18" customWidth="1"/>
    <col min="6" max="6" width="6.421875" style="23" customWidth="1"/>
    <col min="7" max="7" width="8.00390625" style="19" customWidth="1"/>
    <col min="8" max="8" width="11.421875" style="19" customWidth="1"/>
    <col min="9" max="9" width="9.140625" style="11" customWidth="1"/>
    <col min="10" max="10" width="12.140625" style="11" bestFit="1" customWidth="1"/>
    <col min="11" max="16384" width="9.140625" style="11" customWidth="1"/>
  </cols>
  <sheetData>
    <row r="1" spans="1:8" s="3" customFormat="1" ht="22.5" customHeight="1">
      <c r="A1" s="2" t="s">
        <v>8</v>
      </c>
      <c r="B1" s="2" t="s">
        <v>9</v>
      </c>
      <c r="C1" s="2"/>
      <c r="D1" s="2"/>
      <c r="E1" s="2"/>
      <c r="F1" s="20"/>
      <c r="G1" s="125" t="s">
        <v>13</v>
      </c>
      <c r="H1" s="126"/>
    </row>
    <row r="2" spans="1:8" s="24" customFormat="1" ht="39" customHeight="1">
      <c r="A2" s="30"/>
      <c r="B2" s="5" t="s">
        <v>17</v>
      </c>
      <c r="C2" s="6"/>
      <c r="D2" s="6"/>
      <c r="E2" s="7"/>
      <c r="F2" s="21"/>
      <c r="G2" s="8"/>
      <c r="H2" s="9"/>
    </row>
    <row r="3" spans="1:8" s="6" customFormat="1" ht="19.5" customHeight="1">
      <c r="A3" s="4">
        <v>1</v>
      </c>
      <c r="B3" s="29" t="str">
        <f>'1 građ.instal. radovi'!B2</f>
        <v>Građevinsko instalaterski radovi</v>
      </c>
      <c r="E3" s="7"/>
      <c r="F3" s="21"/>
      <c r="G3" s="123"/>
      <c r="H3" s="124"/>
    </row>
    <row r="4" spans="1:8" s="1" customFormat="1" ht="19.5" customHeight="1">
      <c r="A4" s="37" t="s">
        <v>18</v>
      </c>
      <c r="B4" s="32" t="str">
        <f>'1 građ.instal. radovi'!B3</f>
        <v>Demontaže i rušenja</v>
      </c>
      <c r="C4" s="12"/>
      <c r="D4" s="12"/>
      <c r="E4" s="13"/>
      <c r="F4" s="22"/>
      <c r="G4" s="121">
        <f>'1 građ.instal. radovi'!F8:G8</f>
        <v>0</v>
      </c>
      <c r="H4" s="122"/>
    </row>
    <row r="5" spans="1:8" s="1" customFormat="1" ht="19.5" customHeight="1">
      <c r="A5" s="36" t="s">
        <v>19</v>
      </c>
      <c r="B5" s="32" t="str">
        <f>'1 građ.instal. radovi'!B10</f>
        <v>Montažerski, zidarski i keramičarski radovi</v>
      </c>
      <c r="C5" s="12"/>
      <c r="D5" s="12"/>
      <c r="E5" s="13"/>
      <c r="F5" s="22"/>
      <c r="G5" s="121">
        <f>'1 građ.instal. radovi'!F17:G17</f>
        <v>0</v>
      </c>
      <c r="H5" s="122"/>
    </row>
    <row r="6" spans="1:8" s="1" customFormat="1" ht="19.5" customHeight="1">
      <c r="A6" s="37" t="s">
        <v>20</v>
      </c>
      <c r="B6" s="32" t="str">
        <f>'1 građ.instal. radovi'!B19</f>
        <v>Bravarski radovi</v>
      </c>
      <c r="C6" s="12"/>
      <c r="D6" s="12"/>
      <c r="E6" s="13"/>
      <c r="F6" s="22"/>
      <c r="G6" s="121">
        <f>'1 građ.instal. radovi'!G27</f>
        <v>0</v>
      </c>
      <c r="H6" s="122"/>
    </row>
    <row r="7" spans="1:8" s="1" customFormat="1" ht="19.5" customHeight="1">
      <c r="A7" s="37" t="s">
        <v>31</v>
      </c>
      <c r="B7" s="32" t="str">
        <f>'1 građ.instal. radovi'!B29</f>
        <v>Ličilački radovi</v>
      </c>
      <c r="C7" s="12"/>
      <c r="D7" s="12"/>
      <c r="E7" s="13"/>
      <c r="F7" s="22"/>
      <c r="G7" s="121">
        <f>'1 građ.instal. radovi'!F33:G33</f>
        <v>0</v>
      </c>
      <c r="H7" s="122"/>
    </row>
    <row r="8" spans="1:8" s="1" customFormat="1" ht="19.5" customHeight="1">
      <c r="A8" s="37" t="s">
        <v>64</v>
      </c>
      <c r="B8" s="32" t="str">
        <f>'1 građ.instal. radovi'!B35</f>
        <v>Elektro instalaterski radovi</v>
      </c>
      <c r="C8" s="12"/>
      <c r="D8" s="12"/>
      <c r="E8" s="13"/>
      <c r="F8" s="22"/>
      <c r="G8" s="121">
        <f>'1 građ.instal. radovi'!F54:G54</f>
        <v>0</v>
      </c>
      <c r="H8" s="122"/>
    </row>
    <row r="9" spans="1:8" ht="19.5" customHeight="1">
      <c r="A9" s="33"/>
      <c r="B9" s="34"/>
      <c r="C9" s="14"/>
      <c r="D9" s="15"/>
      <c r="E9" s="15"/>
      <c r="F9" s="26" t="s">
        <v>40</v>
      </c>
      <c r="G9" s="119">
        <f>SUM(G4:H8)</f>
        <v>0</v>
      </c>
      <c r="H9" s="120"/>
    </row>
    <row r="10" spans="1:8" s="6" customFormat="1" ht="19.5" customHeight="1">
      <c r="A10" s="4">
        <v>2</v>
      </c>
      <c r="B10" s="29" t="str">
        <f>'2 uređenje interijera'!B2</f>
        <v>Uređenje interijera</v>
      </c>
      <c r="E10" s="7"/>
      <c r="F10" s="21"/>
      <c r="G10" s="123"/>
      <c r="H10" s="124"/>
    </row>
    <row r="11" spans="1:8" s="1" customFormat="1" ht="19.5" customHeight="1">
      <c r="A11" s="31" t="s">
        <v>21</v>
      </c>
      <c r="B11" s="32" t="str">
        <f>'2 uređenje interijera'!B3</f>
        <v>Oprema</v>
      </c>
      <c r="C11" s="12"/>
      <c r="D11" s="12"/>
      <c r="E11" s="13"/>
      <c r="F11" s="22"/>
      <c r="G11" s="121">
        <f>'2 uređenje interijera'!F18:G18</f>
        <v>0</v>
      </c>
      <c r="H11" s="122"/>
    </row>
    <row r="12" spans="1:10" ht="19.5" customHeight="1">
      <c r="A12" s="33"/>
      <c r="B12" s="34"/>
      <c r="C12" s="14"/>
      <c r="D12" s="15"/>
      <c r="E12" s="15"/>
      <c r="F12" s="26" t="s">
        <v>54</v>
      </c>
      <c r="G12" s="119">
        <f>SUM(G11:H11)</f>
        <v>0</v>
      </c>
      <c r="H12" s="120"/>
      <c r="J12" s="35"/>
    </row>
    <row r="13" spans="1:8" s="6" customFormat="1" ht="19.5" customHeight="1">
      <c r="A13" s="4">
        <v>3</v>
      </c>
      <c r="B13" s="29" t="str">
        <f>'3 IT oprema'!B2</f>
        <v>IT oprema i radovi</v>
      </c>
      <c r="E13" s="7"/>
      <c r="F13" s="21"/>
      <c r="G13" s="123"/>
      <c r="H13" s="124"/>
    </row>
    <row r="14" spans="1:8" s="1" customFormat="1" ht="19.5" customHeight="1">
      <c r="A14" s="31" t="s">
        <v>22</v>
      </c>
      <c r="B14" s="32" t="str">
        <f>'3 IT oprema'!B3</f>
        <v>Oprema i ugradnja</v>
      </c>
      <c r="C14" s="12"/>
      <c r="D14" s="12"/>
      <c r="E14" s="13"/>
      <c r="F14" s="22"/>
      <c r="G14" s="121">
        <f>'3 IT oprema'!F25:G25</f>
        <v>0</v>
      </c>
      <c r="H14" s="122"/>
    </row>
    <row r="15" spans="1:8" s="1" customFormat="1" ht="19.5" customHeight="1">
      <c r="A15" s="31" t="s">
        <v>23</v>
      </c>
      <c r="B15" s="32" t="str">
        <f>'3 IT oprema'!B27</f>
        <v>Radovi</v>
      </c>
      <c r="C15" s="12"/>
      <c r="D15" s="12"/>
      <c r="E15" s="13"/>
      <c r="F15" s="22"/>
      <c r="G15" s="121">
        <f>'3 IT oprema'!F37:G37</f>
        <v>0</v>
      </c>
      <c r="H15" s="122"/>
    </row>
    <row r="16" spans="1:10" ht="19.5" customHeight="1">
      <c r="A16" s="33"/>
      <c r="B16" s="34"/>
      <c r="C16" s="14"/>
      <c r="D16" s="15"/>
      <c r="E16" s="15"/>
      <c r="F16" s="26" t="s">
        <v>5</v>
      </c>
      <c r="G16" s="119">
        <f>SUM(G14:H15)</f>
        <v>0</v>
      </c>
      <c r="H16" s="120"/>
      <c r="J16" s="35"/>
    </row>
    <row r="17" spans="1:8" s="6" customFormat="1" ht="19.5" customHeight="1">
      <c r="A17" s="4">
        <v>4</v>
      </c>
      <c r="B17" s="29" t="str">
        <f>'4 STZ NOC-a'!B2</f>
        <v>Opremanje NSOC-a novom opremom </v>
      </c>
      <c r="E17" s="7"/>
      <c r="F17" s="21"/>
      <c r="G17" s="123"/>
      <c r="H17" s="124"/>
    </row>
    <row r="18" spans="1:8" s="1" customFormat="1" ht="19.5" customHeight="1">
      <c r="A18" s="31" t="s">
        <v>0</v>
      </c>
      <c r="B18" s="32" t="str">
        <f>'4 STZ NOC-a'!B3</f>
        <v>Oprema</v>
      </c>
      <c r="C18" s="12"/>
      <c r="D18" s="12"/>
      <c r="E18" s="13"/>
      <c r="F18" s="22"/>
      <c r="G18" s="121">
        <f>'4 STZ NOC-a'!F25:G25</f>
        <v>0</v>
      </c>
      <c r="H18" s="122"/>
    </row>
    <row r="19" spans="1:8" s="1" customFormat="1" ht="19.5" customHeight="1">
      <c r="A19" s="31" t="s">
        <v>1</v>
      </c>
      <c r="B19" s="32" t="str">
        <f>'4 STZ NOC-a'!B27</f>
        <v>Programska podrška NSOC-a</v>
      </c>
      <c r="C19" s="12"/>
      <c r="D19" s="12"/>
      <c r="E19" s="13"/>
      <c r="F19" s="22"/>
      <c r="G19" s="121">
        <f>'4 STZ NOC-a'!F46:G46</f>
        <v>0</v>
      </c>
      <c r="H19" s="122"/>
    </row>
    <row r="20" spans="1:8" s="1" customFormat="1" ht="19.5" customHeight="1">
      <c r="A20" s="31" t="s">
        <v>3</v>
      </c>
      <c r="B20" s="32" t="str">
        <f>'4 STZ NOC-a'!B48</f>
        <v>Instalacije</v>
      </c>
      <c r="C20" s="12"/>
      <c r="D20" s="12"/>
      <c r="E20" s="13"/>
      <c r="F20" s="22"/>
      <c r="G20" s="121">
        <f>'4 STZ NOC-a'!F61:G61</f>
        <v>0</v>
      </c>
      <c r="H20" s="122"/>
    </row>
    <row r="21" spans="1:8" s="1" customFormat="1" ht="19.5" customHeight="1">
      <c r="A21" s="31" t="s">
        <v>2</v>
      </c>
      <c r="B21" s="32" t="str">
        <f>'4 STZ NOC-a'!B63</f>
        <v>Radovi</v>
      </c>
      <c r="C21" s="12"/>
      <c r="D21" s="12"/>
      <c r="E21" s="13"/>
      <c r="F21" s="22"/>
      <c r="G21" s="121">
        <f>'4 STZ NOC-a'!F83:G83</f>
        <v>0</v>
      </c>
      <c r="H21" s="122"/>
    </row>
    <row r="22" spans="1:10" ht="19.5" customHeight="1" thickBot="1">
      <c r="A22" s="33"/>
      <c r="B22" s="34"/>
      <c r="C22" s="14"/>
      <c r="D22" s="15"/>
      <c r="E22" s="15"/>
      <c r="F22" s="26" t="s">
        <v>189</v>
      </c>
      <c r="G22" s="119">
        <f>SUM(G18:H21)</f>
        <v>0</v>
      </c>
      <c r="H22" s="120"/>
      <c r="J22" s="35"/>
    </row>
    <row r="23" spans="1:8" ht="19.5" customHeight="1" thickBot="1">
      <c r="A23" s="27"/>
      <c r="B23" s="28"/>
      <c r="C23" s="28"/>
      <c r="D23" s="28"/>
      <c r="E23" s="28"/>
      <c r="F23" s="38" t="s">
        <v>190</v>
      </c>
      <c r="G23" s="130">
        <f>SUM(G22,G16,G9,G12)</f>
        <v>0</v>
      </c>
      <c r="H23" s="131"/>
    </row>
    <row r="25" spans="1:8" s="10" customFormat="1" ht="105" customHeight="1">
      <c r="A25" s="127"/>
      <c r="B25" s="128"/>
      <c r="C25" s="128"/>
      <c r="D25" s="128"/>
      <c r="E25" s="128"/>
      <c r="F25" s="128"/>
      <c r="G25" s="128"/>
      <c r="H25" s="129"/>
    </row>
  </sheetData>
  <sheetProtection/>
  <mergeCells count="23">
    <mergeCell ref="G16:H16"/>
    <mergeCell ref="A25:H25"/>
    <mergeCell ref="G17:H17"/>
    <mergeCell ref="G19:H19"/>
    <mergeCell ref="G20:H20"/>
    <mergeCell ref="G21:H21"/>
    <mergeCell ref="G22:H22"/>
    <mergeCell ref="G23:H23"/>
    <mergeCell ref="G18:H18"/>
    <mergeCell ref="G15:H15"/>
    <mergeCell ref="G13:H13"/>
    <mergeCell ref="G14:H14"/>
    <mergeCell ref="G11:H11"/>
    <mergeCell ref="G12:H12"/>
    <mergeCell ref="G3:H3"/>
    <mergeCell ref="G4:H4"/>
    <mergeCell ref="G6:H6"/>
    <mergeCell ref="G9:H9"/>
    <mergeCell ref="G7:H7"/>
    <mergeCell ref="G5:H5"/>
    <mergeCell ref="G8:H8"/>
    <mergeCell ref="G10:H10"/>
    <mergeCell ref="G1:H1"/>
  </mergeCells>
  <printOptions/>
  <pageMargins left="0.984251968503937" right="0.2755905511811024" top="0.35433070866141736" bottom="0.9448818897637796" header="0.31496062992125984" footer="0.31496062992125984"/>
  <pageSetup horizontalDpi="600" verticalDpi="600" orientation="portrait" paperSize="9" r:id="rId1"/>
  <headerFooter>
    <oddFooter>&amp;RStranica: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Prospectus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Dinka Pančić</dc:creator>
  <cp:keywords/>
  <dc:description/>
  <cp:lastModifiedBy>dpancic</cp:lastModifiedBy>
  <cp:lastPrinted>2019-09-30T10:46:47Z</cp:lastPrinted>
  <dcterms:created xsi:type="dcterms:W3CDTF">2008-09-29T10:33:32Z</dcterms:created>
  <dcterms:modified xsi:type="dcterms:W3CDTF">2019-10-01T09:01:13Z</dcterms:modified>
  <cp:category/>
  <cp:version/>
  <cp:contentType/>
  <cp:contentStatus/>
</cp:coreProperties>
</file>